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ки\Desktop\от директора\"/>
    </mc:Choice>
  </mc:AlternateContent>
  <bookViews>
    <workbookView xWindow="0" yWindow="0" windowWidth="28800" windowHeight="12330" tabRatio="593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S20" i="1" l="1"/>
  <c r="D198" i="1" l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C198" i="1"/>
  <c r="C188" i="1"/>
  <c r="D188" i="1"/>
  <c r="E188" i="1"/>
  <c r="E199" i="1" s="1"/>
  <c r="F188" i="1"/>
  <c r="G188" i="1"/>
  <c r="H188" i="1"/>
  <c r="H199" i="1" s="1"/>
  <c r="I188" i="1"/>
  <c r="J188" i="1"/>
  <c r="K188" i="1"/>
  <c r="L188" i="1"/>
  <c r="L199" i="1" s="1"/>
  <c r="M188" i="1"/>
  <c r="N188" i="1"/>
  <c r="O188" i="1"/>
  <c r="P188" i="1"/>
  <c r="Q188" i="1"/>
  <c r="R188" i="1"/>
  <c r="S188" i="1"/>
  <c r="T188" i="1"/>
  <c r="T199" i="1" s="1"/>
  <c r="U18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C17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C16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T159" i="1"/>
  <c r="U159" i="1"/>
  <c r="C15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C149" i="1"/>
  <c r="O199" i="1" l="1"/>
  <c r="R199" i="1"/>
  <c r="Q199" i="1"/>
  <c r="P199" i="1"/>
  <c r="U199" i="1"/>
  <c r="S199" i="1"/>
  <c r="N199" i="1"/>
  <c r="M199" i="1"/>
  <c r="K199" i="1"/>
  <c r="G199" i="1"/>
  <c r="F199" i="1"/>
  <c r="D199" i="1"/>
  <c r="J199" i="1"/>
  <c r="I199" i="1"/>
  <c r="S179" i="1"/>
  <c r="O179" i="1"/>
  <c r="K179" i="1"/>
  <c r="G179" i="1"/>
  <c r="O160" i="1"/>
  <c r="G160" i="1"/>
  <c r="K160" i="1"/>
  <c r="R179" i="1"/>
  <c r="N179" i="1"/>
  <c r="J179" i="1"/>
  <c r="F179" i="1"/>
  <c r="U179" i="1"/>
  <c r="Q179" i="1"/>
  <c r="M179" i="1"/>
  <c r="I179" i="1"/>
  <c r="E179" i="1"/>
  <c r="T179" i="1"/>
  <c r="P179" i="1"/>
  <c r="L179" i="1"/>
  <c r="H179" i="1"/>
  <c r="D179" i="1"/>
  <c r="U160" i="1"/>
  <c r="Q160" i="1"/>
  <c r="M160" i="1"/>
  <c r="I160" i="1"/>
  <c r="E160" i="1"/>
  <c r="S160" i="1"/>
  <c r="T160" i="1"/>
  <c r="P160" i="1"/>
  <c r="L160" i="1"/>
  <c r="H160" i="1"/>
  <c r="D160" i="1"/>
  <c r="C160" i="1"/>
  <c r="R160" i="1"/>
  <c r="N160" i="1"/>
  <c r="J160" i="1"/>
  <c r="F16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C14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C13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C121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C11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C10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N83" i="1"/>
  <c r="O83" i="1"/>
  <c r="P83" i="1"/>
  <c r="Q83" i="1"/>
  <c r="R83" i="1"/>
  <c r="K83" i="1"/>
  <c r="C83" i="1"/>
  <c r="N74" i="1"/>
  <c r="O74" i="1"/>
  <c r="P74" i="1"/>
  <c r="Q74" i="1"/>
  <c r="R74" i="1"/>
  <c r="K74" i="1"/>
  <c r="C74" i="1"/>
  <c r="C64" i="1"/>
  <c r="C56" i="1"/>
  <c r="N64" i="1"/>
  <c r="O64" i="1"/>
  <c r="P64" i="1"/>
  <c r="Q64" i="1"/>
  <c r="R64" i="1"/>
  <c r="K64" i="1"/>
  <c r="N56" i="1"/>
  <c r="O56" i="1"/>
  <c r="P56" i="1"/>
  <c r="Q56" i="1"/>
  <c r="R56" i="1"/>
  <c r="K56" i="1"/>
  <c r="C47" i="1"/>
  <c r="C37" i="1"/>
  <c r="N47" i="1"/>
  <c r="O47" i="1"/>
  <c r="P47" i="1"/>
  <c r="Q47" i="1"/>
  <c r="R47" i="1"/>
  <c r="K47" i="1"/>
  <c r="N37" i="1"/>
  <c r="O37" i="1"/>
  <c r="P37" i="1"/>
  <c r="Q37" i="1"/>
  <c r="R37" i="1"/>
  <c r="K37" i="1"/>
  <c r="R104" i="1" l="1"/>
  <c r="F104" i="1"/>
  <c r="N104" i="1"/>
  <c r="O141" i="1"/>
  <c r="K141" i="1"/>
  <c r="Q141" i="1"/>
  <c r="P141" i="1"/>
  <c r="R141" i="1"/>
  <c r="N141" i="1"/>
  <c r="U122" i="1"/>
  <c r="Q122" i="1"/>
  <c r="M122" i="1"/>
  <c r="I122" i="1"/>
  <c r="E122" i="1"/>
  <c r="R122" i="1"/>
  <c r="N122" i="1"/>
  <c r="J122" i="1"/>
  <c r="F122" i="1"/>
  <c r="S122" i="1"/>
  <c r="O122" i="1"/>
  <c r="K122" i="1"/>
  <c r="G122" i="1"/>
  <c r="T122" i="1"/>
  <c r="P122" i="1"/>
  <c r="L122" i="1"/>
  <c r="H122" i="1"/>
  <c r="D122" i="1"/>
  <c r="J104" i="1"/>
  <c r="U104" i="1"/>
  <c r="Q104" i="1"/>
  <c r="M104" i="1"/>
  <c r="I104" i="1"/>
  <c r="E104" i="1"/>
  <c r="S104" i="1"/>
  <c r="O104" i="1"/>
  <c r="K104" i="1"/>
  <c r="G104" i="1"/>
  <c r="T104" i="1"/>
  <c r="P104" i="1"/>
  <c r="L104" i="1"/>
  <c r="H104" i="1"/>
  <c r="D104" i="1"/>
  <c r="R84" i="1"/>
  <c r="P84" i="1"/>
  <c r="O84" i="1"/>
  <c r="N84" i="1"/>
  <c r="K84" i="1"/>
  <c r="Q84" i="1"/>
  <c r="C65" i="1"/>
  <c r="Q65" i="1"/>
  <c r="P65" i="1"/>
  <c r="K65" i="1"/>
  <c r="K48" i="1"/>
  <c r="O65" i="1"/>
  <c r="R48" i="1"/>
  <c r="R65" i="1"/>
  <c r="N65" i="1"/>
  <c r="O48" i="1"/>
  <c r="N48" i="1"/>
  <c r="Q48" i="1"/>
  <c r="P48" i="1"/>
  <c r="C48" i="1"/>
  <c r="D28" i="1"/>
  <c r="E28" i="1"/>
  <c r="F28" i="1"/>
  <c r="G28" i="1"/>
  <c r="H28" i="1"/>
  <c r="I28" i="1"/>
  <c r="J28" i="1"/>
  <c r="K28" i="1"/>
  <c r="K201" i="1" s="1"/>
  <c r="L28" i="1"/>
  <c r="M28" i="1"/>
  <c r="N28" i="1"/>
  <c r="N201" i="1" s="1"/>
  <c r="O28" i="1"/>
  <c r="O201" i="1" s="1"/>
  <c r="P28" i="1"/>
  <c r="P201" i="1" s="1"/>
  <c r="Q28" i="1"/>
  <c r="Q201" i="1" s="1"/>
  <c r="R28" i="1"/>
  <c r="R201" i="1" s="1"/>
  <c r="S28" i="1"/>
  <c r="T28" i="1"/>
  <c r="U28" i="1"/>
  <c r="C28" i="1"/>
  <c r="N20" i="1"/>
  <c r="N200" i="1" s="1"/>
  <c r="O20" i="1"/>
  <c r="O200" i="1" s="1"/>
  <c r="P20" i="1"/>
  <c r="P200" i="1" s="1"/>
  <c r="Q20" i="1"/>
  <c r="Q200" i="1" s="1"/>
  <c r="R20" i="1"/>
  <c r="R200" i="1" s="1"/>
  <c r="K20" i="1"/>
  <c r="K200" i="1" s="1"/>
  <c r="C20" i="1"/>
  <c r="P29" i="1" l="1"/>
  <c r="P202" i="1" s="1"/>
  <c r="C29" i="1"/>
  <c r="R29" i="1"/>
  <c r="R202" i="1" s="1"/>
  <c r="Q29" i="1"/>
  <c r="Q202" i="1" s="1"/>
  <c r="O29" i="1"/>
  <c r="O202" i="1" s="1"/>
  <c r="N29" i="1"/>
  <c r="N202" i="1" s="1"/>
  <c r="K29" i="1"/>
  <c r="K202" i="1" s="1"/>
  <c r="N203" i="1" l="1"/>
  <c r="N240" i="1" s="1"/>
  <c r="Q203" i="1"/>
  <c r="Q240" i="1" s="1"/>
  <c r="K203" i="1"/>
  <c r="K240" i="1" s="1"/>
  <c r="R203" i="1"/>
  <c r="R240" i="1" s="1"/>
  <c r="O203" i="1"/>
  <c r="O240" i="1" s="1"/>
  <c r="P203" i="1"/>
  <c r="P240" i="1" s="1"/>
  <c r="U56" i="1"/>
  <c r="S56" i="1"/>
  <c r="M56" i="1"/>
  <c r="L56" i="1"/>
  <c r="J56" i="1"/>
  <c r="I56" i="1"/>
  <c r="H56" i="1"/>
  <c r="G56" i="1"/>
  <c r="F56" i="1"/>
  <c r="E56" i="1"/>
  <c r="D56" i="1"/>
  <c r="C199" i="1" l="1"/>
  <c r="C179" i="1"/>
  <c r="C141" i="1"/>
  <c r="C122" i="1"/>
  <c r="T141" i="1" l="1"/>
  <c r="L141" i="1"/>
  <c r="S141" i="1"/>
  <c r="G141" i="1"/>
  <c r="J141" i="1"/>
  <c r="F141" i="1"/>
  <c r="D141" i="1"/>
  <c r="M141" i="1"/>
  <c r="I141" i="1"/>
  <c r="E141" i="1"/>
  <c r="U141" i="1"/>
  <c r="H141" i="1"/>
  <c r="C104" i="1"/>
  <c r="E83" i="1"/>
  <c r="F83" i="1"/>
  <c r="G83" i="1"/>
  <c r="H83" i="1"/>
  <c r="I83" i="1"/>
  <c r="J83" i="1"/>
  <c r="L83" i="1"/>
  <c r="M83" i="1"/>
  <c r="S83" i="1"/>
  <c r="T83" i="1"/>
  <c r="U83" i="1"/>
  <c r="D83" i="1"/>
  <c r="C84" i="1"/>
  <c r="E74" i="1"/>
  <c r="F74" i="1"/>
  <c r="G74" i="1"/>
  <c r="H74" i="1"/>
  <c r="I74" i="1"/>
  <c r="J74" i="1"/>
  <c r="L74" i="1"/>
  <c r="M74" i="1"/>
  <c r="S74" i="1"/>
  <c r="T74" i="1"/>
  <c r="U74" i="1"/>
  <c r="D74" i="1"/>
  <c r="E64" i="1"/>
  <c r="F64" i="1"/>
  <c r="G64" i="1"/>
  <c r="H64" i="1"/>
  <c r="I64" i="1"/>
  <c r="J64" i="1"/>
  <c r="L64" i="1"/>
  <c r="M64" i="1"/>
  <c r="S64" i="1"/>
  <c r="T64" i="1"/>
  <c r="U64" i="1"/>
  <c r="D64" i="1"/>
  <c r="T56" i="1"/>
  <c r="E47" i="1"/>
  <c r="F47" i="1"/>
  <c r="G47" i="1"/>
  <c r="H47" i="1"/>
  <c r="I47" i="1"/>
  <c r="J47" i="1"/>
  <c r="L47" i="1"/>
  <c r="M47" i="1"/>
  <c r="S47" i="1"/>
  <c r="T47" i="1"/>
  <c r="U47" i="1"/>
  <c r="D47" i="1"/>
  <c r="C201" i="1"/>
  <c r="E37" i="1"/>
  <c r="F37" i="1"/>
  <c r="G37" i="1"/>
  <c r="H37" i="1"/>
  <c r="I37" i="1"/>
  <c r="J37" i="1"/>
  <c r="L37" i="1"/>
  <c r="M37" i="1"/>
  <c r="S37" i="1"/>
  <c r="T37" i="1"/>
  <c r="U37" i="1"/>
  <c r="D37" i="1"/>
  <c r="C200" i="1"/>
  <c r="C202" i="1" l="1"/>
  <c r="U201" i="1"/>
  <c r="L201" i="1"/>
  <c r="T201" i="1"/>
  <c r="J201" i="1"/>
  <c r="F201" i="1"/>
  <c r="E201" i="1"/>
  <c r="S201" i="1"/>
  <c r="I201" i="1"/>
  <c r="D201" i="1"/>
  <c r="M201" i="1"/>
  <c r="H201" i="1"/>
  <c r="G201" i="1"/>
  <c r="D236" i="1" s="1"/>
  <c r="D65" i="1"/>
  <c r="M65" i="1"/>
  <c r="I65" i="1"/>
  <c r="S65" i="1"/>
  <c r="J65" i="1"/>
  <c r="F65" i="1"/>
  <c r="D84" i="1"/>
  <c r="M84" i="1"/>
  <c r="I84" i="1"/>
  <c r="E84" i="1"/>
  <c r="U84" i="1"/>
  <c r="H84" i="1"/>
  <c r="E65" i="1"/>
  <c r="S48" i="1"/>
  <c r="J48" i="1"/>
  <c r="F48" i="1"/>
  <c r="D48" i="1"/>
  <c r="M48" i="1"/>
  <c r="I48" i="1"/>
  <c r="E48" i="1"/>
  <c r="U65" i="1"/>
  <c r="H65" i="1"/>
  <c r="T84" i="1"/>
  <c r="L84" i="1"/>
  <c r="G84" i="1"/>
  <c r="T65" i="1"/>
  <c r="L65" i="1"/>
  <c r="G65" i="1"/>
  <c r="S84" i="1"/>
  <c r="J84" i="1"/>
  <c r="F84" i="1"/>
  <c r="T48" i="1"/>
  <c r="L48" i="1"/>
  <c r="G48" i="1"/>
  <c r="U48" i="1"/>
  <c r="H48" i="1"/>
  <c r="E20" i="1"/>
  <c r="F20" i="1"/>
  <c r="G20" i="1"/>
  <c r="G200" i="1" s="1"/>
  <c r="H20" i="1"/>
  <c r="I20" i="1"/>
  <c r="J20" i="1"/>
  <c r="L20" i="1"/>
  <c r="M20" i="1"/>
  <c r="T20" i="1"/>
  <c r="U20" i="1"/>
  <c r="D20" i="1"/>
  <c r="T29" i="1" l="1"/>
  <c r="T202" i="1" s="1"/>
  <c r="T200" i="1"/>
  <c r="U29" i="1"/>
  <c r="U202" i="1" s="1"/>
  <c r="U200" i="1"/>
  <c r="S29" i="1"/>
  <c r="S202" i="1" s="1"/>
  <c r="S200" i="1"/>
  <c r="M29" i="1"/>
  <c r="M202" i="1" s="1"/>
  <c r="M200" i="1"/>
  <c r="L29" i="1"/>
  <c r="L202" i="1" s="1"/>
  <c r="L200" i="1"/>
  <c r="J29" i="1"/>
  <c r="J202" i="1" s="1"/>
  <c r="J200" i="1"/>
  <c r="I29" i="1"/>
  <c r="I202" i="1" s="1"/>
  <c r="I200" i="1"/>
  <c r="H29" i="1"/>
  <c r="H202" i="1" s="1"/>
  <c r="H200" i="1"/>
  <c r="F29" i="1"/>
  <c r="F202" i="1" s="1"/>
  <c r="F200" i="1"/>
  <c r="E29" i="1"/>
  <c r="E202" i="1" s="1"/>
  <c r="E200" i="1"/>
  <c r="D29" i="1"/>
  <c r="D202" i="1" s="1"/>
  <c r="D200" i="1"/>
  <c r="G29" i="1"/>
  <c r="G202" i="1" s="1"/>
  <c r="D235" i="1"/>
  <c r="C203" i="1"/>
  <c r="L218" i="1"/>
  <c r="J218" i="1"/>
  <c r="I218" i="1"/>
  <c r="H218" i="1"/>
  <c r="G218" i="1"/>
  <c r="F218" i="1"/>
  <c r="E218" i="1"/>
  <c r="D218" i="1"/>
  <c r="C218" i="1"/>
  <c r="T203" i="1" l="1"/>
  <c r="J203" i="1"/>
  <c r="J240" i="1" s="1"/>
  <c r="S203" i="1"/>
  <c r="S240" i="1" s="1"/>
  <c r="F203" i="1"/>
  <c r="F240" i="1" s="1"/>
  <c r="M203" i="1"/>
  <c r="M240" i="1" s="1"/>
  <c r="U203" i="1"/>
  <c r="U240" i="1" s="1"/>
  <c r="L203" i="1"/>
  <c r="L240" i="1" s="1"/>
  <c r="I203" i="1"/>
  <c r="I240" i="1" s="1"/>
  <c r="H203" i="1"/>
  <c r="H240" i="1" s="1"/>
  <c r="D203" i="1"/>
  <c r="D240" i="1" s="1"/>
  <c r="E203" i="1"/>
  <c r="E240" i="1" s="1"/>
  <c r="G203" i="1"/>
  <c r="G221" i="1" l="1"/>
  <c r="C240" i="1"/>
  <c r="D221" i="1"/>
  <c r="E221" i="1"/>
  <c r="F221" i="1"/>
</calcChain>
</file>

<file path=xl/sharedStrings.xml><?xml version="1.0" encoding="utf-8"?>
<sst xmlns="http://schemas.openxmlformats.org/spreadsheetml/2006/main" count="412" uniqueCount="207">
  <si>
    <t>№ ре-цептуры</t>
  </si>
  <si>
    <t>Наименование блюда</t>
  </si>
  <si>
    <t>Выход, г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</si>
  <si>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</si>
  <si>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</si>
  <si>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</si>
  <si>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</si>
  <si>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</si>
  <si>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</si>
  <si>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</si>
  <si>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Са</t>
  </si>
  <si>
    <t>Mg</t>
  </si>
  <si>
    <t>Р</t>
  </si>
  <si>
    <t>Fe</t>
  </si>
  <si>
    <t>С</t>
  </si>
  <si>
    <t>А</t>
  </si>
  <si>
    <t>1 ДЕНЬ</t>
  </si>
  <si>
    <t>Чай с сахаром</t>
  </si>
  <si>
    <t>ИТОГО:</t>
  </si>
  <si>
    <t>2 ДЕНЬ</t>
  </si>
  <si>
    <t>3 ДЕНЬ</t>
  </si>
  <si>
    <t>4 ДЕНЬ</t>
  </si>
  <si>
    <t>5 ДЕНЬ</t>
  </si>
  <si>
    <t>Компот из смеси сухофруктов</t>
  </si>
  <si>
    <t>6 ДЕНЬ</t>
  </si>
  <si>
    <t>7 ДЕНЬ</t>
  </si>
  <si>
    <t>8 ДЕНЬ</t>
  </si>
  <si>
    <t>9 ДЕНЬ</t>
  </si>
  <si>
    <t>10 ДЕНЬ</t>
  </si>
  <si>
    <t>СРЕДНЕЕ ПОТРЕБЛЕНИЕ ПИЩЕВЫХ НУТРИЕНТОВ</t>
  </si>
  <si>
    <t>Дни по меню</t>
  </si>
  <si>
    <t>Энерг. ценность, ккал</t>
  </si>
  <si>
    <t>СРЕДНЕЕ</t>
  </si>
  <si>
    <t>Картофельное пюре</t>
  </si>
  <si>
    <t>Омлет натуральный</t>
  </si>
  <si>
    <t>Какао с молоком</t>
  </si>
  <si>
    <t>Итого за 10 дней</t>
  </si>
  <si>
    <t>Среднее значение за 10 дней</t>
  </si>
  <si>
    <t>Содержание белков, жиров, углеводов в меню за плановый период в % от калорийности</t>
  </si>
  <si>
    <t>Примерное 10-дневное  меню для  организации  питания  общеобразовательных  школ.</t>
  </si>
  <si>
    <t>Завтрак</t>
  </si>
  <si>
    <t>Обед</t>
  </si>
  <si>
    <t>Суп картофельный с макаронными изделиями</t>
  </si>
  <si>
    <t>38,5-46,2</t>
  </si>
  <si>
    <t>39,5-47,4</t>
  </si>
  <si>
    <t>167,5-201</t>
  </si>
  <si>
    <t>1175-1410</t>
  </si>
  <si>
    <t>550-660</t>
  </si>
  <si>
    <t>125-150</t>
  </si>
  <si>
    <t>825-990</t>
  </si>
  <si>
    <t>6-7,2</t>
  </si>
  <si>
    <t>30-36</t>
  </si>
  <si>
    <t>Итого завтраки за 10 дней</t>
  </si>
  <si>
    <t>Итого обеды за 10 дней</t>
  </si>
  <si>
    <t>В1</t>
  </si>
  <si>
    <t>В2</t>
  </si>
  <si>
    <t>Итого завтрак</t>
  </si>
  <si>
    <t>Итого обед</t>
  </si>
  <si>
    <t>ИТОГО ЗА ДЕНЬ:</t>
  </si>
  <si>
    <t xml:space="preserve">      возрастная категория: 7-11 лет</t>
  </si>
  <si>
    <t>Чай с молоком и сахаром</t>
  </si>
  <si>
    <t>Калорийность завтраков 20-25%</t>
  </si>
  <si>
    <t>Калорийность обедов 30-35%</t>
  </si>
  <si>
    <t>470-587,5</t>
  </si>
  <si>
    <t>705-822,5</t>
  </si>
  <si>
    <t>Норма в день</t>
  </si>
  <si>
    <t>Среднее значение</t>
  </si>
  <si>
    <t>Распределение калорийности суточного рациона на отдельные приемы пищи</t>
  </si>
  <si>
    <t>Показатели физиологических потребностей</t>
  </si>
  <si>
    <t>Содержание белков, жиров, углеводов в меню за 10 дней в % от калорийности</t>
  </si>
  <si>
    <t>К/кал</t>
  </si>
  <si>
    <t>Б</t>
  </si>
  <si>
    <t>Ж</t>
  </si>
  <si>
    <t>У</t>
  </si>
  <si>
    <t>Норма СанПин 2.3./2.4.3590-20</t>
  </si>
  <si>
    <t>350-420</t>
  </si>
  <si>
    <t>39,5-47,40</t>
  </si>
  <si>
    <t>167,50-201</t>
  </si>
  <si>
    <t>Витамины</t>
  </si>
  <si>
    <t>D</t>
  </si>
  <si>
    <t>C</t>
  </si>
  <si>
    <t>K</t>
  </si>
  <si>
    <t>Ca</t>
  </si>
  <si>
    <t>P</t>
  </si>
  <si>
    <t>I</t>
  </si>
  <si>
    <t>Se</t>
  </si>
  <si>
    <t>F</t>
  </si>
  <si>
    <t>Пром.</t>
  </si>
  <si>
    <t>Хлеб ржаной</t>
  </si>
  <si>
    <t xml:space="preserve">Хлеб пшеничный  </t>
  </si>
  <si>
    <t>Рассольник Ленинградский</t>
  </si>
  <si>
    <t>Минеральные вещества</t>
  </si>
  <si>
    <t>0,6-0,7</t>
  </si>
  <si>
    <t>5-6</t>
  </si>
  <si>
    <t>0,05-0,06</t>
  </si>
  <si>
    <t>0,015-0,018</t>
  </si>
  <si>
    <t>1,5-1,8</t>
  </si>
  <si>
    <t>Каша жидкая молочная кукурузная</t>
  </si>
  <si>
    <t>Фрукт(яблоко)*</t>
  </si>
  <si>
    <t>Компот из кураги</t>
  </si>
  <si>
    <t>Фрукт (банан)*</t>
  </si>
  <si>
    <t>Суп гороховый</t>
  </si>
  <si>
    <t>Шницель из говядины</t>
  </si>
  <si>
    <t>Салат из свеклы отварной</t>
  </si>
  <si>
    <t>Рис отварной</t>
  </si>
  <si>
    <t>Соус белый основной</t>
  </si>
  <si>
    <t>Компот из свежих яблок</t>
  </si>
  <si>
    <t>Каша гречневая рассыпчатая</t>
  </si>
  <si>
    <t>Запеканка из творога</t>
  </si>
  <si>
    <t>Джем фруктовый</t>
  </si>
  <si>
    <t>Макароны отварные с сыром</t>
  </si>
  <si>
    <t>Суп с рыбными консервами</t>
  </si>
  <si>
    <t>Фрукт* - допускается выдача иных фруктов</t>
  </si>
  <si>
    <t>Овощи свежие в нарезке** - допускается использование иных овощей</t>
  </si>
  <si>
    <t>Среднее время пребывания обучающихся в общеобразовательных учреждениях составляет 6,5 часов</t>
  </si>
  <si>
    <t>Соус сметанный</t>
  </si>
  <si>
    <t>Жаркое по-домашнему</t>
  </si>
  <si>
    <t>54-25.1к</t>
  </si>
  <si>
    <t>Плов с курицей</t>
  </si>
  <si>
    <t>Чай с лимоном и сахаром</t>
  </si>
  <si>
    <t>Рыба тушеная в томате с овощами</t>
  </si>
  <si>
    <t>Каша жидкая молочная рисовая</t>
  </si>
  <si>
    <t>0,7-0,8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</si>
  <si>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 Новосибирск 2022 год</t>
  </si>
  <si>
    <t>Икра кабачковая</t>
  </si>
  <si>
    <t>54-7с</t>
  </si>
  <si>
    <t>54-2гн</t>
  </si>
  <si>
    <t>54-10м</t>
  </si>
  <si>
    <t>Капуста тушеная с мясом</t>
  </si>
  <si>
    <t xml:space="preserve">54-32хн </t>
  </si>
  <si>
    <t xml:space="preserve">54-01о </t>
  </si>
  <si>
    <t xml:space="preserve">54-3гн </t>
  </si>
  <si>
    <t>54-7з</t>
  </si>
  <si>
    <t xml:space="preserve">Салат из белокачанной капусты  </t>
  </si>
  <si>
    <t>54-3р</t>
  </si>
  <si>
    <t xml:space="preserve">54-3с </t>
  </si>
  <si>
    <t>Котлета рыбная (минтай)</t>
  </si>
  <si>
    <t>54-11г</t>
  </si>
  <si>
    <t>54-1 соус</t>
  </si>
  <si>
    <t xml:space="preserve">54-1хн </t>
  </si>
  <si>
    <t>54-24 к</t>
  </si>
  <si>
    <t>Каша жидкая молочная пшенная</t>
  </si>
  <si>
    <t xml:space="preserve">54-21гн </t>
  </si>
  <si>
    <t>Огурцы соленые</t>
  </si>
  <si>
    <t>54-18с</t>
  </si>
  <si>
    <t>Свекольник со сметаной</t>
  </si>
  <si>
    <t>54-12м</t>
  </si>
  <si>
    <t>Бионапиток ягодный "Ероша"</t>
  </si>
  <si>
    <t xml:space="preserve">54-3г </t>
  </si>
  <si>
    <t>54-4гн</t>
  </si>
  <si>
    <t>54-13з</t>
  </si>
  <si>
    <t>54-8с</t>
  </si>
  <si>
    <t xml:space="preserve">54-18м </t>
  </si>
  <si>
    <t>Печень говяжья по-строгановски</t>
  </si>
  <si>
    <t xml:space="preserve">54-4г </t>
  </si>
  <si>
    <t xml:space="preserve">54-3хн </t>
  </si>
  <si>
    <t>Компот из чернослива</t>
  </si>
  <si>
    <t xml:space="preserve">54-1к </t>
  </si>
  <si>
    <t xml:space="preserve">Горошек зеленый </t>
  </si>
  <si>
    <t>54-20з</t>
  </si>
  <si>
    <t xml:space="preserve">54-12с </t>
  </si>
  <si>
    <t xml:space="preserve">54-33хн </t>
  </si>
  <si>
    <t>Напиток апельсиновый</t>
  </si>
  <si>
    <t xml:space="preserve">54-16к </t>
  </si>
  <si>
    <t>Каша "Дружба"</t>
  </si>
  <si>
    <t>Фрукт (груша)*</t>
  </si>
  <si>
    <t>54-16з</t>
  </si>
  <si>
    <t>Винегрет с растительным маслом</t>
  </si>
  <si>
    <t xml:space="preserve">54-6с </t>
  </si>
  <si>
    <t>Суп картофельный с клецками</t>
  </si>
  <si>
    <t xml:space="preserve">54-9м </t>
  </si>
  <si>
    <t>54-1т</t>
  </si>
  <si>
    <t xml:space="preserve">54-10р </t>
  </si>
  <si>
    <t xml:space="preserve">54-6г </t>
  </si>
  <si>
    <t xml:space="preserve">54-13хн </t>
  </si>
  <si>
    <t>Напиток из шиповника</t>
  </si>
  <si>
    <t xml:space="preserve">54-7м </t>
  </si>
  <si>
    <t>54-9г</t>
  </si>
  <si>
    <t>Рагу из овощей</t>
  </si>
  <si>
    <t>54-2соус</t>
  </si>
  <si>
    <t>54-2хн</t>
  </si>
  <si>
    <t xml:space="preserve">54-21з </t>
  </si>
  <si>
    <t>Кукуруза сахарная</t>
  </si>
  <si>
    <t xml:space="preserve">54-2с </t>
  </si>
  <si>
    <t>Борщ с капустой и картофелем со сметаной</t>
  </si>
  <si>
    <t xml:space="preserve">54-1м </t>
  </si>
  <si>
    <t>Бефстроганов из отварной говядины</t>
  </si>
  <si>
    <t xml:space="preserve">54-22к </t>
  </si>
  <si>
    <t>Каша жидкая молочная овсяная</t>
  </si>
  <si>
    <t xml:space="preserve">54-1з </t>
  </si>
  <si>
    <t>Сыр твердых сортов в нарезке</t>
  </si>
  <si>
    <t xml:space="preserve">54-4м </t>
  </si>
  <si>
    <t>Котлета из говядины</t>
  </si>
  <si>
    <t>54-3соус</t>
  </si>
  <si>
    <t>Соус красный основной</t>
  </si>
  <si>
    <t>Фрукт(мандарин)*</t>
  </si>
  <si>
    <t xml:space="preserve">54-1г </t>
  </si>
  <si>
    <t>Макароны отварные</t>
  </si>
  <si>
    <t>Тефтели из говядины с рисом</t>
  </si>
  <si>
    <t>54-20к</t>
  </si>
  <si>
    <t>Каша жидкая молочная гречневая</t>
  </si>
  <si>
    <t>54-2о</t>
  </si>
  <si>
    <t>Омлет с зеленым горошком</t>
  </si>
  <si>
    <t>54-16м</t>
  </si>
  <si>
    <t>54-5соус</t>
  </si>
  <si>
    <t>Соус молочный натуральный</t>
  </si>
  <si>
    <t>Сборник рецептур блюд и типовых меню для организации питания обучающихся 1-4-х классов в общеобразовательных организациях. Новосибирск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</si>
</sst>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wrapText="1"/>
    </xf>
    <xf numFmtId="0" fontId="5" fillId="0" borderId="11" xfId="0" applyFont="1" applyFill="1" applyBorder="1"/>
    <xf numFmtId="0" fontId="5" fillId="0" borderId="12" xfId="0" applyFont="1" applyFill="1" applyBorder="1" applyAlignment="1">
      <alignment horizontal="justify"/>
    </xf>
    <xf numFmtId="0" fontId="13" fillId="0" borderId="6" xfId="0" applyFont="1" applyFill="1" applyBorder="1"/>
    <xf numFmtId="0" fontId="13" fillId="0" borderId="4" xfId="0" applyFont="1" applyFill="1" applyBorder="1"/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6" fillId="0" borderId="12" xfId="0" applyFont="1" applyFill="1" applyBorder="1"/>
    <xf numFmtId="2" fontId="12" fillId="0" borderId="4" xfId="0" applyNumberFormat="1" applyFont="1" applyFill="1" applyBorder="1" applyAlignment="1">
      <alignment wrapText="1"/>
    </xf>
    <xf numFmtId="0" fontId="12" fillId="0" borderId="6" xfId="0" applyFont="1" applyFill="1" applyBorder="1"/>
    <xf numFmtId="0" fontId="12" fillId="0" borderId="4" xfId="0" applyFont="1" applyFill="1" applyBorder="1"/>
    <xf numFmtId="0" fontId="15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16" fillId="0" borderId="0" xfId="0" applyFont="1" applyFill="1"/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0" fillId="0" borderId="4" xfId="0" applyFill="1" applyBorder="1"/>
    <xf numFmtId="2" fontId="0" fillId="0" borderId="18" xfId="0" applyNumberFormat="1" applyFill="1" applyBorder="1" applyAlignment="1"/>
    <xf numFmtId="0" fontId="0" fillId="0" borderId="1" xfId="0" applyFill="1" applyBorder="1"/>
    <xf numFmtId="2" fontId="16" fillId="0" borderId="4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23" xfId="0" applyFill="1" applyBorder="1"/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1" fillId="0" borderId="0" xfId="0" applyFont="1" applyFill="1"/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0" fillId="0" borderId="30" xfId="0" applyFill="1" applyBorder="1"/>
    <xf numFmtId="49" fontId="0" fillId="0" borderId="30" xfId="0" applyNumberFormat="1" applyFill="1" applyBorder="1" applyAlignment="1">
      <alignment horizontal="center"/>
    </xf>
    <xf numFmtId="0" fontId="0" fillId="0" borderId="31" xfId="0" applyFill="1" applyBorder="1"/>
    <xf numFmtId="0" fontId="4" fillId="0" borderId="1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164" fontId="0" fillId="0" borderId="23" xfId="0" applyNumberFormat="1" applyFill="1" applyBorder="1"/>
    <xf numFmtId="0" fontId="0" fillId="0" borderId="28" xfId="0" applyFill="1" applyBorder="1"/>
    <xf numFmtId="2" fontId="0" fillId="0" borderId="27" xfId="0" applyNumberFormat="1" applyFill="1" applyBorder="1"/>
    <xf numFmtId="2" fontId="0" fillId="0" borderId="23" xfId="0" applyNumberFormat="1" applyFill="1" applyBorder="1"/>
    <xf numFmtId="165" fontId="0" fillId="0" borderId="23" xfId="0" applyNumberFormat="1" applyFill="1" applyBorder="1"/>
    <xf numFmtId="164" fontId="0" fillId="0" borderId="28" xfId="0" applyNumberFormat="1" applyFill="1" applyBorder="1"/>
    <xf numFmtId="0" fontId="6" fillId="0" borderId="1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6" fillId="0" borderId="0" xfId="0" applyNumberFormat="1" applyFon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7"/>
  <sheetViews>
    <sheetView tabSelected="1" topLeftCell="A4" zoomScaleNormal="100" workbookViewId="0">
      <pane ySplit="8" topLeftCell="A12" activePane="bottomLeft" state="frozen"/>
      <selection activeCell="A4" sqref="A4"/>
      <selection pane="bottomLeft" activeCell="F244" sqref="F244"/>
    </sheetView>
  </sheetViews>
  <sheetFormatPr defaultRowHeight="15" x14ac:dyDescent="0.25"/>
  <cols>
    <col min="1" max="1" width="12.42578125" style="5" customWidth="1"/>
    <col min="2" max="2" width="39.140625" style="5" customWidth="1"/>
    <col min="3" max="3" width="8.7109375" style="5" customWidth="1"/>
    <col min="4" max="4" width="9.140625" style="5" customWidth="1"/>
    <col min="5" max="5" width="6.7109375" style="5" customWidth="1"/>
    <col min="6" max="6" width="7" style="5" customWidth="1"/>
    <col min="7" max="7" width="7.42578125" style="5" customWidth="1"/>
    <col min="8" max="8" width="7" style="5" customWidth="1"/>
    <col min="9" max="11" width="7.5703125" style="5" customWidth="1"/>
    <col min="12" max="12" width="5.85546875" style="5" customWidth="1"/>
    <col min="13" max="13" width="7.5703125" style="5" customWidth="1"/>
    <col min="14" max="14" width="7.42578125" style="5" customWidth="1"/>
    <col min="15" max="15" width="7.28515625" style="5" customWidth="1"/>
    <col min="16" max="16" width="7.5703125" style="5" customWidth="1"/>
    <col min="17" max="17" width="6.7109375" style="5" customWidth="1"/>
    <col min="18" max="18" width="8" style="5" customWidth="1"/>
    <col min="19" max="19" width="10.28515625" style="5" customWidth="1"/>
    <col min="20" max="20" width="6.28515625" style="5" hidden="1" customWidth="1"/>
    <col min="21" max="21" width="6.7109375" style="5" customWidth="1"/>
  </cols>
  <sheetData>
    <row r="1" spans="1:21" x14ac:dyDescent="0.25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28.15" customHeight="1" x14ac:dyDescent="0.25">
      <c r="A3" s="111" t="s">
        <v>123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.6" customHeight="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15" customHeight="1" x14ac:dyDescent="0.25">
      <c r="A5" s="117" t="s">
        <v>206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x14ac:dyDescent="0.25">
      <c r="A6" s="116" t="s">
        <v>39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x14ac:dyDescent="0.25">
      <c r="A7" s="114" t="s">
        <v>114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1" x14ac:dyDescent="0.25">
      <c r="A8" s="42"/>
    </row>
    <row r="9" spans="1:21" ht="15.75" thickBot="1" x14ac:dyDescent="0.3">
      <c r="A9" s="113" t="s">
        <v>59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</row>
    <row r="10" spans="1:21" ht="15.75" thickBot="1" x14ac:dyDescent="0.3">
      <c r="A10" s="106" t="s">
        <v>0</v>
      </c>
      <c r="B10" s="106" t="s">
        <v>1</v>
      </c>
      <c r="C10" s="106" t="s">
        <v>2</v>
      </c>
      <c r="D10" s="123" t="s">
        <v>3</v>
      </c>
      <c r="E10" s="124"/>
      <c r="F10" s="124"/>
      <c r="G10" s="125"/>
      <c r="H10" s="121" t="s">
        <v>78</v>
      </c>
      <c r="I10" s="119"/>
      <c r="J10" s="119"/>
      <c r="K10" s="119"/>
      <c r="L10" s="120"/>
      <c r="M10" s="119" t="s">
        <v>91</v>
      </c>
      <c r="N10" s="119"/>
      <c r="O10" s="119"/>
      <c r="P10" s="119"/>
      <c r="Q10" s="119"/>
      <c r="R10" s="119"/>
      <c r="S10" s="119"/>
      <c r="T10" s="119"/>
      <c r="U10" s="120"/>
    </row>
    <row r="11" spans="1:21" ht="60.75" thickBot="1" x14ac:dyDescent="0.3">
      <c r="A11" s="122"/>
      <c r="B11" s="122"/>
      <c r="C11" s="122"/>
      <c r="D11" s="2" t="s">
        <v>6</v>
      </c>
      <c r="E11" s="2" t="s">
        <v>7</v>
      </c>
      <c r="F11" s="2" t="s">
        <v>8</v>
      </c>
      <c r="G11" s="2" t="s">
        <v>9</v>
      </c>
      <c r="H11" s="2" t="s">
        <v>54</v>
      </c>
      <c r="I11" s="2" t="s">
        <v>55</v>
      </c>
      <c r="J11" s="2" t="s">
        <v>15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11</v>
      </c>
      <c r="P11" s="2" t="s">
        <v>83</v>
      </c>
      <c r="Q11" s="2" t="s">
        <v>13</v>
      </c>
      <c r="R11" s="2" t="s">
        <v>84</v>
      </c>
      <c r="S11" s="2" t="s">
        <v>85</v>
      </c>
      <c r="T11" s="2"/>
      <c r="U11" s="2" t="s">
        <v>86</v>
      </c>
    </row>
    <row r="12" spans="1:21" ht="15.75" thickBot="1" x14ac:dyDescent="0.3">
      <c r="A12" s="4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14</v>
      </c>
      <c r="N12" s="2">
        <v>15</v>
      </c>
      <c r="O12" s="2">
        <v>16</v>
      </c>
      <c r="P12" s="2">
        <v>17</v>
      </c>
      <c r="Q12" s="2">
        <v>18</v>
      </c>
      <c r="R12" s="2">
        <v>19</v>
      </c>
      <c r="S12" s="2">
        <v>20</v>
      </c>
      <c r="T12" s="2">
        <v>15</v>
      </c>
      <c r="U12" s="2">
        <v>21</v>
      </c>
    </row>
    <row r="13" spans="1:21" ht="15" customHeight="1" thickBot="1" x14ac:dyDescent="0.3">
      <c r="A13" s="97" t="s">
        <v>16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9"/>
    </row>
    <row r="14" spans="1:21" ht="15" customHeight="1" thickBot="1" x14ac:dyDescent="0.3">
      <c r="A14" s="15"/>
      <c r="B14" s="12" t="s">
        <v>40</v>
      </c>
      <c r="C14" s="12"/>
      <c r="D14" s="12"/>
      <c r="E14" s="12"/>
      <c r="F14" s="12"/>
      <c r="G14" s="43"/>
      <c r="H14" s="12"/>
      <c r="I14" s="12"/>
      <c r="J14" s="12"/>
      <c r="K14" s="66"/>
      <c r="L14" s="12"/>
      <c r="M14" s="12"/>
      <c r="N14" s="66"/>
      <c r="O14" s="66"/>
      <c r="P14" s="66"/>
      <c r="Q14" s="66"/>
      <c r="R14" s="66"/>
      <c r="S14" s="12"/>
      <c r="T14" s="12"/>
      <c r="U14" s="12"/>
    </row>
    <row r="15" spans="1:21" s="5" customFormat="1" ht="15" customHeight="1" thickBot="1" x14ac:dyDescent="0.3">
      <c r="A15" s="81" t="s">
        <v>117</v>
      </c>
      <c r="B15" s="1" t="s">
        <v>121</v>
      </c>
      <c r="C15" s="2">
        <v>150</v>
      </c>
      <c r="D15" s="6">
        <v>3.97</v>
      </c>
      <c r="E15" s="6">
        <v>4.05</v>
      </c>
      <c r="F15" s="6">
        <v>22.82</v>
      </c>
      <c r="G15" s="6">
        <v>138.75</v>
      </c>
      <c r="H15" s="6">
        <v>0.03</v>
      </c>
      <c r="I15" s="6">
        <v>7.0000000000000007E-2</v>
      </c>
      <c r="J15" s="6">
        <v>19.8</v>
      </c>
      <c r="K15" s="6">
        <v>0.3</v>
      </c>
      <c r="L15" s="6">
        <v>0.45</v>
      </c>
      <c r="M15" s="6">
        <v>45.5</v>
      </c>
      <c r="N15" s="6">
        <v>121.75</v>
      </c>
      <c r="O15" s="6">
        <v>11</v>
      </c>
      <c r="P15" s="6">
        <v>90.5</v>
      </c>
      <c r="Q15" s="6">
        <v>0.21</v>
      </c>
      <c r="R15" s="6">
        <v>0.02</v>
      </c>
      <c r="S15" s="6">
        <v>0</v>
      </c>
      <c r="T15" s="6"/>
      <c r="U15" s="6">
        <v>0.19</v>
      </c>
    </row>
    <row r="16" spans="1:21" s="5" customFormat="1" ht="15" customHeight="1" thickBot="1" x14ac:dyDescent="0.3">
      <c r="A16" s="81" t="s">
        <v>87</v>
      </c>
      <c r="B16" s="1" t="s">
        <v>195</v>
      </c>
      <c r="C16" s="2">
        <v>100</v>
      </c>
      <c r="D16" s="6">
        <v>0.8</v>
      </c>
      <c r="E16" s="6">
        <v>0.2</v>
      </c>
      <c r="F16" s="6">
        <v>7.5</v>
      </c>
      <c r="G16" s="6">
        <v>38</v>
      </c>
      <c r="H16" s="6">
        <v>0.06</v>
      </c>
      <c r="I16" s="6">
        <v>0.03</v>
      </c>
      <c r="J16" s="6">
        <v>10</v>
      </c>
      <c r="K16" s="6">
        <v>0</v>
      </c>
      <c r="L16" s="6">
        <v>18</v>
      </c>
      <c r="M16" s="6">
        <v>45</v>
      </c>
      <c r="N16" s="6">
        <v>35</v>
      </c>
      <c r="O16" s="6">
        <v>11</v>
      </c>
      <c r="P16" s="6">
        <v>17</v>
      </c>
      <c r="Q16" s="6">
        <v>0.1</v>
      </c>
      <c r="R16" s="6">
        <v>0</v>
      </c>
      <c r="S16" s="6">
        <v>0</v>
      </c>
      <c r="T16" s="6"/>
      <c r="U16" s="6">
        <v>0.5</v>
      </c>
    </row>
    <row r="17" spans="1:23" s="5" customFormat="1" ht="15" customHeight="1" thickBot="1" x14ac:dyDescent="0.3">
      <c r="A17" s="81" t="s">
        <v>126</v>
      </c>
      <c r="B17" s="1" t="s">
        <v>17</v>
      </c>
      <c r="C17" s="2">
        <v>200</v>
      </c>
      <c r="D17" s="2">
        <v>0.2</v>
      </c>
      <c r="E17" s="2">
        <v>0</v>
      </c>
      <c r="F17" s="2">
        <v>6.5</v>
      </c>
      <c r="G17" s="2">
        <v>26.8</v>
      </c>
      <c r="H17" s="2">
        <v>0</v>
      </c>
      <c r="I17" s="3">
        <v>0.01</v>
      </c>
      <c r="J17" s="3">
        <v>0.3</v>
      </c>
      <c r="K17" s="3">
        <v>0</v>
      </c>
      <c r="L17" s="2">
        <v>0.04</v>
      </c>
      <c r="M17" s="2">
        <v>20.8</v>
      </c>
      <c r="N17" s="2">
        <v>4.5</v>
      </c>
      <c r="O17" s="2">
        <v>3.8</v>
      </c>
      <c r="P17" s="2">
        <v>7.2</v>
      </c>
      <c r="Q17" s="2">
        <v>0.73</v>
      </c>
      <c r="R17" s="2">
        <v>0</v>
      </c>
      <c r="S17" s="2">
        <v>0</v>
      </c>
      <c r="T17" s="2"/>
      <c r="U17" s="3">
        <v>0</v>
      </c>
    </row>
    <row r="18" spans="1:23" s="5" customFormat="1" ht="15" customHeight="1" thickBot="1" x14ac:dyDescent="0.3">
      <c r="A18" s="81" t="s">
        <v>87</v>
      </c>
      <c r="B18" s="1" t="s">
        <v>88</v>
      </c>
      <c r="C18" s="2">
        <v>20</v>
      </c>
      <c r="D18" s="2">
        <v>1.7</v>
      </c>
      <c r="E18" s="2">
        <v>0.66</v>
      </c>
      <c r="F18" s="2">
        <v>8.5</v>
      </c>
      <c r="G18" s="2">
        <v>51.8</v>
      </c>
      <c r="H18" s="2">
        <v>0.06</v>
      </c>
      <c r="I18" s="3">
        <v>0.03</v>
      </c>
      <c r="J18" s="3">
        <v>0</v>
      </c>
      <c r="K18" s="3">
        <v>0</v>
      </c>
      <c r="L18" s="2">
        <v>0.08</v>
      </c>
      <c r="M18" s="2">
        <v>23.2</v>
      </c>
      <c r="N18" s="2">
        <v>24.6</v>
      </c>
      <c r="O18" s="2">
        <v>8</v>
      </c>
      <c r="P18" s="2">
        <v>25</v>
      </c>
      <c r="Q18" s="2">
        <v>0.25</v>
      </c>
      <c r="R18" s="2">
        <v>0</v>
      </c>
      <c r="S18" s="2">
        <v>0</v>
      </c>
      <c r="T18" s="2"/>
      <c r="U18" s="2">
        <v>0.05</v>
      </c>
    </row>
    <row r="19" spans="1:23" s="5" customFormat="1" ht="15" customHeight="1" thickBot="1" x14ac:dyDescent="0.3">
      <c r="A19" s="81" t="s">
        <v>87</v>
      </c>
      <c r="B19" s="1" t="s">
        <v>89</v>
      </c>
      <c r="C19" s="2">
        <v>40</v>
      </c>
      <c r="D19" s="2">
        <v>2.13</v>
      </c>
      <c r="E19" s="2">
        <v>1.81</v>
      </c>
      <c r="F19" s="2">
        <v>17.420000000000002</v>
      </c>
      <c r="G19" s="2">
        <v>109.6</v>
      </c>
      <c r="H19" s="2">
        <v>0.11</v>
      </c>
      <c r="I19" s="3">
        <v>0.1</v>
      </c>
      <c r="J19" s="3">
        <v>0</v>
      </c>
      <c r="K19" s="3">
        <v>0</v>
      </c>
      <c r="L19" s="2">
        <v>0.08</v>
      </c>
      <c r="M19" s="2">
        <v>26.4</v>
      </c>
      <c r="N19" s="2">
        <v>50</v>
      </c>
      <c r="O19" s="2">
        <v>6.4</v>
      </c>
      <c r="P19" s="2">
        <v>31.6</v>
      </c>
      <c r="Q19" s="2">
        <v>1.04</v>
      </c>
      <c r="R19" s="2">
        <v>0</v>
      </c>
      <c r="S19" s="76">
        <v>5.0000000000000001E-3</v>
      </c>
      <c r="T19" s="2"/>
      <c r="U19" s="3">
        <v>0</v>
      </c>
    </row>
    <row r="20" spans="1:23" s="44" customFormat="1" ht="15" customHeight="1" thickBot="1" x14ac:dyDescent="0.3">
      <c r="A20" s="65"/>
      <c r="B20" s="7" t="s">
        <v>56</v>
      </c>
      <c r="C20" s="8">
        <f t="shared" ref="C20:U20" si="0">SUM(C15:C19)</f>
        <v>510</v>
      </c>
      <c r="D20" s="8">
        <f t="shared" si="0"/>
        <v>8.8000000000000007</v>
      </c>
      <c r="E20" s="8">
        <f t="shared" si="0"/>
        <v>6.7200000000000006</v>
      </c>
      <c r="F20" s="8">
        <f t="shared" si="0"/>
        <v>62.74</v>
      </c>
      <c r="G20" s="8">
        <f t="shared" si="0"/>
        <v>364.95000000000005</v>
      </c>
      <c r="H20" s="8">
        <f t="shared" si="0"/>
        <v>0.26</v>
      </c>
      <c r="I20" s="8">
        <f t="shared" si="0"/>
        <v>0.24000000000000002</v>
      </c>
      <c r="J20" s="8">
        <f t="shared" si="0"/>
        <v>30.1</v>
      </c>
      <c r="K20" s="8">
        <f t="shared" si="0"/>
        <v>0.3</v>
      </c>
      <c r="L20" s="8">
        <f t="shared" si="0"/>
        <v>18.649999999999995</v>
      </c>
      <c r="M20" s="8">
        <f t="shared" si="0"/>
        <v>160.9</v>
      </c>
      <c r="N20" s="8">
        <f t="shared" si="0"/>
        <v>235.85</v>
      </c>
      <c r="O20" s="8">
        <f t="shared" si="0"/>
        <v>40.199999999999996</v>
      </c>
      <c r="P20" s="8">
        <f t="shared" si="0"/>
        <v>171.29999999999998</v>
      </c>
      <c r="Q20" s="8">
        <f t="shared" si="0"/>
        <v>2.33</v>
      </c>
      <c r="R20" s="8">
        <f t="shared" si="0"/>
        <v>0.02</v>
      </c>
      <c r="S20" s="77">
        <f t="shared" si="0"/>
        <v>5.0000000000000001E-3</v>
      </c>
      <c r="T20" s="8">
        <f t="shared" si="0"/>
        <v>0</v>
      </c>
      <c r="U20" s="8">
        <f t="shared" si="0"/>
        <v>0.74</v>
      </c>
    </row>
    <row r="21" spans="1:23" s="5" customFormat="1" ht="15" customHeight="1" thickBot="1" x14ac:dyDescent="0.3">
      <c r="A21" s="81"/>
      <c r="B21" s="8" t="s">
        <v>41</v>
      </c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3"/>
    </row>
    <row r="22" spans="1:23" s="5" customFormat="1" ht="15" customHeight="1" thickBot="1" x14ac:dyDescent="0.3">
      <c r="A22" s="81" t="s">
        <v>87</v>
      </c>
      <c r="B22" s="1" t="s">
        <v>124</v>
      </c>
      <c r="C22" s="2">
        <v>60</v>
      </c>
      <c r="D22" s="2">
        <v>0.72</v>
      </c>
      <c r="E22" s="2">
        <v>2.82</v>
      </c>
      <c r="F22" s="2">
        <v>4.62</v>
      </c>
      <c r="G22" s="2">
        <v>46.8</v>
      </c>
      <c r="H22" s="2">
        <v>1.7999999999999999E-2</v>
      </c>
      <c r="I22" s="3">
        <v>1.7999999999999999E-2</v>
      </c>
      <c r="J22" s="3">
        <v>16.8</v>
      </c>
      <c r="K22" s="3">
        <v>0</v>
      </c>
      <c r="L22" s="2">
        <v>5.76</v>
      </c>
      <c r="M22" s="2">
        <v>71.2</v>
      </c>
      <c r="N22" s="2">
        <v>19.2</v>
      </c>
      <c r="O22" s="2">
        <v>7.8</v>
      </c>
      <c r="P22" s="2">
        <v>18</v>
      </c>
      <c r="Q22" s="2">
        <v>0.38</v>
      </c>
      <c r="R22" s="2">
        <v>0</v>
      </c>
      <c r="S22" s="2">
        <v>0</v>
      </c>
      <c r="T22" s="2"/>
      <c r="U22" s="3">
        <v>0</v>
      </c>
    </row>
    <row r="23" spans="1:23" s="5" customFormat="1" ht="29.45" customHeight="1" thickBot="1" x14ac:dyDescent="0.3">
      <c r="A23" s="2" t="s">
        <v>125</v>
      </c>
      <c r="B23" s="1" t="s">
        <v>42</v>
      </c>
      <c r="C23" s="2">
        <v>200</v>
      </c>
      <c r="D23" s="2">
        <v>5.16</v>
      </c>
      <c r="E23" s="2">
        <v>2.78</v>
      </c>
      <c r="F23" s="2">
        <v>18.5</v>
      </c>
      <c r="G23" s="2">
        <v>119.6</v>
      </c>
      <c r="H23" s="2">
        <v>0.09</v>
      </c>
      <c r="I23" s="3">
        <v>0.05</v>
      </c>
      <c r="J23" s="3">
        <v>47.6</v>
      </c>
      <c r="K23" s="3">
        <v>0</v>
      </c>
      <c r="L23" s="2">
        <v>6.88</v>
      </c>
      <c r="M23" s="2">
        <v>100.5</v>
      </c>
      <c r="N23" s="2">
        <v>13.8</v>
      </c>
      <c r="O23" s="2">
        <v>10.8</v>
      </c>
      <c r="P23" s="2">
        <v>54.6</v>
      </c>
      <c r="Q23" s="2">
        <v>0.56000000000000005</v>
      </c>
      <c r="R23" s="2">
        <v>0.01</v>
      </c>
      <c r="S23" s="2">
        <v>0</v>
      </c>
      <c r="T23" s="2"/>
      <c r="U23" s="3">
        <v>0.22</v>
      </c>
    </row>
    <row r="24" spans="1:23" s="5" customFormat="1" ht="15" customHeight="1" thickBot="1" x14ac:dyDescent="0.3">
      <c r="A24" s="81" t="s">
        <v>127</v>
      </c>
      <c r="B24" s="1" t="s">
        <v>128</v>
      </c>
      <c r="C24" s="2">
        <v>180</v>
      </c>
      <c r="D24" s="3">
        <v>18.89</v>
      </c>
      <c r="E24" s="3">
        <v>19.71</v>
      </c>
      <c r="F24" s="3">
        <v>11.88</v>
      </c>
      <c r="G24" s="3">
        <v>305.45999999999998</v>
      </c>
      <c r="H24" s="3">
        <v>7.0000000000000007E-2</v>
      </c>
      <c r="I24" s="3">
        <v>0.15</v>
      </c>
      <c r="J24" s="3">
        <v>42.7</v>
      </c>
      <c r="K24" s="3">
        <v>1.1000000000000001</v>
      </c>
      <c r="L24" s="3">
        <v>26.01</v>
      </c>
      <c r="M24" s="3">
        <v>122.7</v>
      </c>
      <c r="N24" s="3">
        <v>80.599999999999994</v>
      </c>
      <c r="O24" s="3">
        <v>23.2</v>
      </c>
      <c r="P24" s="3">
        <v>209.7</v>
      </c>
      <c r="Q24" s="3">
        <v>1.0900000000000001</v>
      </c>
      <c r="R24" s="3">
        <v>0.02</v>
      </c>
      <c r="S24" s="3">
        <v>0</v>
      </c>
      <c r="T24" s="3"/>
      <c r="U24" s="17">
        <v>0.6</v>
      </c>
      <c r="V24" s="62"/>
      <c r="W24" s="63"/>
    </row>
    <row r="25" spans="1:23" s="5" customFormat="1" ht="15" customHeight="1" thickBot="1" x14ac:dyDescent="0.3">
      <c r="A25" s="81" t="s">
        <v>129</v>
      </c>
      <c r="B25" s="1" t="s">
        <v>106</v>
      </c>
      <c r="C25" s="2">
        <v>200</v>
      </c>
      <c r="D25" s="2">
        <v>0.15</v>
      </c>
      <c r="E25" s="2">
        <v>0.14000000000000001</v>
      </c>
      <c r="F25" s="2">
        <v>9.93</v>
      </c>
      <c r="G25" s="2">
        <v>41.5</v>
      </c>
      <c r="H25" s="2">
        <v>0.01</v>
      </c>
      <c r="I25" s="3">
        <v>0.01</v>
      </c>
      <c r="J25" s="3">
        <v>1.2</v>
      </c>
      <c r="K25" s="3">
        <v>0</v>
      </c>
      <c r="L25" s="2">
        <v>1.6</v>
      </c>
      <c r="M25" s="2">
        <v>92.5</v>
      </c>
      <c r="N25" s="2">
        <v>58</v>
      </c>
      <c r="O25" s="2">
        <v>3.1</v>
      </c>
      <c r="P25" s="2">
        <v>3.8</v>
      </c>
      <c r="Q25" s="2">
        <v>0.79</v>
      </c>
      <c r="R25" s="2">
        <v>0</v>
      </c>
      <c r="S25" s="2">
        <v>0</v>
      </c>
      <c r="T25" s="2"/>
      <c r="U25" s="3">
        <v>0.03</v>
      </c>
    </row>
    <row r="26" spans="1:23" s="5" customFormat="1" ht="15" customHeight="1" thickBot="1" x14ac:dyDescent="0.3">
      <c r="A26" s="81" t="s">
        <v>87</v>
      </c>
      <c r="B26" s="1" t="s">
        <v>88</v>
      </c>
      <c r="C26" s="2">
        <v>20</v>
      </c>
      <c r="D26" s="2">
        <v>1.7</v>
      </c>
      <c r="E26" s="2">
        <v>0.66</v>
      </c>
      <c r="F26" s="2">
        <v>8.5</v>
      </c>
      <c r="G26" s="2">
        <v>51.8</v>
      </c>
      <c r="H26" s="2">
        <v>0.06</v>
      </c>
      <c r="I26" s="3">
        <v>0.03</v>
      </c>
      <c r="J26" s="3">
        <v>0</v>
      </c>
      <c r="K26" s="3">
        <v>0</v>
      </c>
      <c r="L26" s="2">
        <v>0.08</v>
      </c>
      <c r="M26" s="2">
        <v>23.2</v>
      </c>
      <c r="N26" s="2">
        <v>24.6</v>
      </c>
      <c r="O26" s="2">
        <v>8</v>
      </c>
      <c r="P26" s="2">
        <v>25</v>
      </c>
      <c r="Q26" s="2">
        <v>0.25</v>
      </c>
      <c r="R26" s="2">
        <v>0</v>
      </c>
      <c r="S26" s="2">
        <v>0</v>
      </c>
      <c r="T26" s="2"/>
      <c r="U26" s="2">
        <v>0.05</v>
      </c>
    </row>
    <row r="27" spans="1:23" s="5" customFormat="1" ht="15" customHeight="1" thickBot="1" x14ac:dyDescent="0.3">
      <c r="A27" s="81" t="s">
        <v>87</v>
      </c>
      <c r="B27" s="1" t="s">
        <v>89</v>
      </c>
      <c r="C27" s="2">
        <v>50</v>
      </c>
      <c r="D27" s="2">
        <v>3.33</v>
      </c>
      <c r="E27" s="2">
        <v>2.2599999999999998</v>
      </c>
      <c r="F27" s="2">
        <v>24.77</v>
      </c>
      <c r="G27" s="2">
        <v>137</v>
      </c>
      <c r="H27" s="2">
        <v>0.16</v>
      </c>
      <c r="I27" s="2">
        <v>0.13</v>
      </c>
      <c r="J27" s="2">
        <v>0</v>
      </c>
      <c r="K27" s="2">
        <v>0</v>
      </c>
      <c r="L27" s="2">
        <v>0.1</v>
      </c>
      <c r="M27" s="2">
        <v>30.5</v>
      </c>
      <c r="N27" s="2">
        <v>72.5</v>
      </c>
      <c r="O27" s="2">
        <v>10.5</v>
      </c>
      <c r="P27" s="2">
        <v>44.5</v>
      </c>
      <c r="Q27" s="2">
        <v>1.07</v>
      </c>
      <c r="R27" s="2">
        <v>0</v>
      </c>
      <c r="S27" s="76">
        <v>5.0000000000000001E-3</v>
      </c>
      <c r="T27" s="2"/>
      <c r="U27" s="2">
        <v>0</v>
      </c>
    </row>
    <row r="28" spans="1:23" s="44" customFormat="1" ht="15" customHeight="1" thickBot="1" x14ac:dyDescent="0.3">
      <c r="A28" s="65"/>
      <c r="B28" s="7" t="s">
        <v>57</v>
      </c>
      <c r="C28" s="8">
        <f t="shared" ref="C28:U28" si="1">SUM(C22:C27)</f>
        <v>710</v>
      </c>
      <c r="D28" s="8">
        <f t="shared" si="1"/>
        <v>29.949999999999996</v>
      </c>
      <c r="E28" s="8">
        <f t="shared" si="1"/>
        <v>28.370000000000005</v>
      </c>
      <c r="F28" s="8">
        <f t="shared" si="1"/>
        <v>78.2</v>
      </c>
      <c r="G28" s="8">
        <f t="shared" si="1"/>
        <v>702.15999999999985</v>
      </c>
      <c r="H28" s="8">
        <f t="shared" si="1"/>
        <v>0.40800000000000003</v>
      </c>
      <c r="I28" s="8">
        <f t="shared" si="1"/>
        <v>0.38800000000000001</v>
      </c>
      <c r="J28" s="8">
        <f t="shared" si="1"/>
        <v>108.30000000000001</v>
      </c>
      <c r="K28" s="8">
        <f t="shared" si="1"/>
        <v>1.1000000000000001</v>
      </c>
      <c r="L28" s="8">
        <f t="shared" si="1"/>
        <v>40.430000000000007</v>
      </c>
      <c r="M28" s="8">
        <f t="shared" si="1"/>
        <v>440.59999999999997</v>
      </c>
      <c r="N28" s="8">
        <f t="shared" si="1"/>
        <v>268.7</v>
      </c>
      <c r="O28" s="8">
        <f t="shared" si="1"/>
        <v>63.4</v>
      </c>
      <c r="P28" s="8">
        <f t="shared" si="1"/>
        <v>355.59999999999997</v>
      </c>
      <c r="Q28" s="8">
        <f t="shared" si="1"/>
        <v>4.1400000000000006</v>
      </c>
      <c r="R28" s="8">
        <f t="shared" si="1"/>
        <v>0.03</v>
      </c>
      <c r="S28" s="8">
        <f t="shared" si="1"/>
        <v>5.0000000000000001E-3</v>
      </c>
      <c r="T28" s="8">
        <f t="shared" si="1"/>
        <v>0</v>
      </c>
      <c r="U28" s="8">
        <f t="shared" si="1"/>
        <v>0.9</v>
      </c>
    </row>
    <row r="29" spans="1:23" s="5" customFormat="1" ht="15" customHeight="1" thickBot="1" x14ac:dyDescent="0.3">
      <c r="A29" s="81"/>
      <c r="B29" s="7" t="s">
        <v>58</v>
      </c>
      <c r="C29" s="8">
        <f t="shared" ref="C29:U29" si="2">C20+C28</f>
        <v>1220</v>
      </c>
      <c r="D29" s="8">
        <f t="shared" si="2"/>
        <v>38.75</v>
      </c>
      <c r="E29" s="8">
        <f t="shared" si="2"/>
        <v>35.090000000000003</v>
      </c>
      <c r="F29" s="8">
        <f t="shared" si="2"/>
        <v>140.94</v>
      </c>
      <c r="G29" s="8">
        <f t="shared" si="2"/>
        <v>1067.1099999999999</v>
      </c>
      <c r="H29" s="8">
        <f t="shared" si="2"/>
        <v>0.66800000000000004</v>
      </c>
      <c r="I29" s="8">
        <f t="shared" si="2"/>
        <v>0.628</v>
      </c>
      <c r="J29" s="8">
        <f t="shared" si="2"/>
        <v>138.4</v>
      </c>
      <c r="K29" s="8">
        <f t="shared" si="2"/>
        <v>1.4000000000000001</v>
      </c>
      <c r="L29" s="8">
        <f t="shared" si="2"/>
        <v>59.08</v>
      </c>
      <c r="M29" s="8">
        <f t="shared" si="2"/>
        <v>601.5</v>
      </c>
      <c r="N29" s="8">
        <f t="shared" si="2"/>
        <v>504.54999999999995</v>
      </c>
      <c r="O29" s="8">
        <f t="shared" si="2"/>
        <v>103.6</v>
      </c>
      <c r="P29" s="8">
        <f t="shared" si="2"/>
        <v>526.9</v>
      </c>
      <c r="Q29" s="8">
        <f t="shared" si="2"/>
        <v>6.4700000000000006</v>
      </c>
      <c r="R29" s="8">
        <f t="shared" si="2"/>
        <v>0.05</v>
      </c>
      <c r="S29" s="77">
        <f t="shared" si="2"/>
        <v>0.01</v>
      </c>
      <c r="T29" s="8">
        <f t="shared" si="2"/>
        <v>0</v>
      </c>
      <c r="U29" s="8">
        <f t="shared" si="2"/>
        <v>1.6400000000000001</v>
      </c>
    </row>
    <row r="30" spans="1:23" s="5" customFormat="1" ht="15" customHeight="1" thickBot="1" x14ac:dyDescent="0.3">
      <c r="A30" s="91" t="s">
        <v>19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</row>
    <row r="31" spans="1:23" s="5" customFormat="1" ht="15" customHeight="1" thickBot="1" x14ac:dyDescent="0.3">
      <c r="A31" s="82"/>
      <c r="B31" s="83" t="s">
        <v>40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  <row r="32" spans="1:23" s="5" customFormat="1" ht="15.75" thickBot="1" x14ac:dyDescent="0.3">
      <c r="A32" s="81" t="s">
        <v>148</v>
      </c>
      <c r="B32" s="1" t="s">
        <v>110</v>
      </c>
      <c r="C32" s="2">
        <v>150</v>
      </c>
      <c r="D32" s="3">
        <v>7.9</v>
      </c>
      <c r="E32" s="3">
        <v>6.8</v>
      </c>
      <c r="F32" s="3">
        <v>28.6</v>
      </c>
      <c r="G32" s="3">
        <v>207.7</v>
      </c>
      <c r="H32" s="3">
        <v>0.05</v>
      </c>
      <c r="I32" s="3">
        <v>0.05</v>
      </c>
      <c r="J32" s="3">
        <v>33.700000000000003</v>
      </c>
      <c r="K32" s="3">
        <v>1.9</v>
      </c>
      <c r="L32" s="3">
        <v>0.04</v>
      </c>
      <c r="M32" s="3">
        <v>47.5</v>
      </c>
      <c r="N32" s="3">
        <v>146</v>
      </c>
      <c r="O32" s="3">
        <v>11</v>
      </c>
      <c r="P32" s="3">
        <v>90</v>
      </c>
      <c r="Q32" s="3">
        <v>0.37</v>
      </c>
      <c r="R32" s="3">
        <v>0.01</v>
      </c>
      <c r="S32" s="3">
        <v>0</v>
      </c>
      <c r="T32" s="3"/>
      <c r="U32" s="3">
        <v>0.1</v>
      </c>
    </row>
    <row r="33" spans="1:21" s="5" customFormat="1" ht="15" customHeight="1" thickBot="1" x14ac:dyDescent="0.3">
      <c r="A33" s="81" t="s">
        <v>87</v>
      </c>
      <c r="B33" s="1" t="s">
        <v>98</v>
      </c>
      <c r="C33" s="2">
        <v>100</v>
      </c>
      <c r="D33" s="3">
        <v>0.4</v>
      </c>
      <c r="E33" s="3">
        <v>0.4</v>
      </c>
      <c r="F33" s="3">
        <v>9.8000000000000007</v>
      </c>
      <c r="G33" s="3">
        <v>47</v>
      </c>
      <c r="H33" s="3">
        <v>0.03</v>
      </c>
      <c r="I33" s="3">
        <v>0.02</v>
      </c>
      <c r="J33" s="3">
        <v>5</v>
      </c>
      <c r="K33" s="3">
        <v>0</v>
      </c>
      <c r="L33" s="3">
        <v>5</v>
      </c>
      <c r="M33" s="3">
        <v>68</v>
      </c>
      <c r="N33" s="3">
        <v>16</v>
      </c>
      <c r="O33" s="3">
        <v>9</v>
      </c>
      <c r="P33" s="3">
        <v>11</v>
      </c>
      <c r="Q33" s="3">
        <v>1.2</v>
      </c>
      <c r="R33" s="3">
        <v>0</v>
      </c>
      <c r="S33" s="3">
        <v>0</v>
      </c>
      <c r="T33" s="3"/>
      <c r="U33" s="3">
        <v>0.08</v>
      </c>
    </row>
    <row r="34" spans="1:21" s="5" customFormat="1" ht="16.149999999999999" customHeight="1" thickBot="1" x14ac:dyDescent="0.3">
      <c r="A34" s="81" t="s">
        <v>131</v>
      </c>
      <c r="B34" s="1" t="s">
        <v>119</v>
      </c>
      <c r="C34" s="2">
        <v>200</v>
      </c>
      <c r="D34" s="3">
        <v>0.3</v>
      </c>
      <c r="E34" s="3">
        <v>0</v>
      </c>
      <c r="F34" s="3">
        <v>6.7</v>
      </c>
      <c r="G34" s="3">
        <v>27.9</v>
      </c>
      <c r="H34" s="3">
        <v>0</v>
      </c>
      <c r="I34" s="3">
        <v>0.01</v>
      </c>
      <c r="J34" s="3">
        <v>0.38</v>
      </c>
      <c r="K34" s="3">
        <v>0</v>
      </c>
      <c r="L34" s="3">
        <v>1.1599999999999999</v>
      </c>
      <c r="M34" s="3">
        <v>30.2</v>
      </c>
      <c r="N34" s="3">
        <v>6.9</v>
      </c>
      <c r="O34" s="3">
        <v>4.5999999999999996</v>
      </c>
      <c r="P34" s="3">
        <v>8.5</v>
      </c>
      <c r="Q34" s="3">
        <v>0.77</v>
      </c>
      <c r="R34" s="3">
        <v>0</v>
      </c>
      <c r="S34" s="3">
        <v>0</v>
      </c>
      <c r="T34" s="3"/>
      <c r="U34" s="2">
        <v>0</v>
      </c>
    </row>
    <row r="35" spans="1:21" s="5" customFormat="1" ht="15" customHeight="1" thickBot="1" x14ac:dyDescent="0.3">
      <c r="A35" s="81" t="s">
        <v>87</v>
      </c>
      <c r="B35" s="1" t="s">
        <v>88</v>
      </c>
      <c r="C35" s="2">
        <v>20</v>
      </c>
      <c r="D35" s="2">
        <v>1.7</v>
      </c>
      <c r="E35" s="2">
        <v>0.66</v>
      </c>
      <c r="F35" s="2">
        <v>8.5</v>
      </c>
      <c r="G35" s="2">
        <v>51.8</v>
      </c>
      <c r="H35" s="2">
        <v>0.06</v>
      </c>
      <c r="I35" s="3">
        <v>0.03</v>
      </c>
      <c r="J35" s="3">
        <v>0</v>
      </c>
      <c r="K35" s="3">
        <v>0</v>
      </c>
      <c r="L35" s="2">
        <v>0.08</v>
      </c>
      <c r="M35" s="2">
        <v>23.2</v>
      </c>
      <c r="N35" s="2">
        <v>24.6</v>
      </c>
      <c r="O35" s="2">
        <v>8</v>
      </c>
      <c r="P35" s="2">
        <v>25</v>
      </c>
      <c r="Q35" s="2">
        <v>0.25</v>
      </c>
      <c r="R35" s="2">
        <v>0</v>
      </c>
      <c r="S35" s="2">
        <v>0</v>
      </c>
      <c r="T35" s="2"/>
      <c r="U35" s="2">
        <v>0.05</v>
      </c>
    </row>
    <row r="36" spans="1:21" s="5" customFormat="1" ht="15" customHeight="1" thickBot="1" x14ac:dyDescent="0.3">
      <c r="A36" s="81" t="s">
        <v>87</v>
      </c>
      <c r="B36" s="1" t="s">
        <v>89</v>
      </c>
      <c r="C36" s="2">
        <v>40</v>
      </c>
      <c r="D36" s="2">
        <v>2.13</v>
      </c>
      <c r="E36" s="2">
        <v>1.81</v>
      </c>
      <c r="F36" s="2">
        <v>17.420000000000002</v>
      </c>
      <c r="G36" s="2">
        <v>109.6</v>
      </c>
      <c r="H36" s="2">
        <v>0.11</v>
      </c>
      <c r="I36" s="3">
        <v>0.1</v>
      </c>
      <c r="J36" s="3">
        <v>0</v>
      </c>
      <c r="K36" s="3">
        <v>0</v>
      </c>
      <c r="L36" s="2">
        <v>0.08</v>
      </c>
      <c r="M36" s="2">
        <v>26.4</v>
      </c>
      <c r="N36" s="2">
        <v>50</v>
      </c>
      <c r="O36" s="2">
        <v>6.4</v>
      </c>
      <c r="P36" s="2">
        <v>31.6</v>
      </c>
      <c r="Q36" s="2">
        <v>1.04</v>
      </c>
      <c r="R36" s="2">
        <v>0</v>
      </c>
      <c r="S36" s="76">
        <v>5.0000000000000001E-3</v>
      </c>
      <c r="T36" s="2"/>
      <c r="U36" s="3">
        <v>0</v>
      </c>
    </row>
    <row r="37" spans="1:21" s="44" customFormat="1" ht="15" customHeight="1" thickBot="1" x14ac:dyDescent="0.3">
      <c r="A37" s="65"/>
      <c r="B37" s="7" t="s">
        <v>56</v>
      </c>
      <c r="C37" s="8">
        <f>SUM(C32:C36)</f>
        <v>510</v>
      </c>
      <c r="D37" s="8">
        <f>SUM(D32:D36)</f>
        <v>12.43</v>
      </c>
      <c r="E37" s="8">
        <f t="shared" ref="E37:U37" si="3">SUM(E32:E36)</f>
        <v>9.67</v>
      </c>
      <c r="F37" s="8">
        <f t="shared" si="3"/>
        <v>71.02000000000001</v>
      </c>
      <c r="G37" s="8">
        <f t="shared" si="3"/>
        <v>444</v>
      </c>
      <c r="H37" s="8">
        <f t="shared" si="3"/>
        <v>0.25</v>
      </c>
      <c r="I37" s="8">
        <f t="shared" si="3"/>
        <v>0.21000000000000002</v>
      </c>
      <c r="J37" s="8">
        <f t="shared" si="3"/>
        <v>39.080000000000005</v>
      </c>
      <c r="K37" s="8">
        <f t="shared" si="3"/>
        <v>1.9</v>
      </c>
      <c r="L37" s="8">
        <f t="shared" si="3"/>
        <v>6.36</v>
      </c>
      <c r="M37" s="8">
        <f t="shared" si="3"/>
        <v>195.29999999999998</v>
      </c>
      <c r="N37" s="8">
        <f t="shared" si="3"/>
        <v>243.5</v>
      </c>
      <c r="O37" s="8">
        <f t="shared" si="3"/>
        <v>39</v>
      </c>
      <c r="P37" s="8">
        <f t="shared" si="3"/>
        <v>166.1</v>
      </c>
      <c r="Q37" s="8">
        <f t="shared" si="3"/>
        <v>3.63</v>
      </c>
      <c r="R37" s="8">
        <f t="shared" si="3"/>
        <v>0.01</v>
      </c>
      <c r="S37" s="77">
        <f t="shared" si="3"/>
        <v>5.0000000000000001E-3</v>
      </c>
      <c r="T37" s="8">
        <f t="shared" si="3"/>
        <v>0</v>
      </c>
      <c r="U37" s="8">
        <f t="shared" si="3"/>
        <v>0.22999999999999998</v>
      </c>
    </row>
    <row r="38" spans="1:21" s="5" customFormat="1" ht="15" customHeight="1" thickBot="1" x14ac:dyDescent="0.3">
      <c r="A38" s="81"/>
      <c r="B38" s="8" t="s">
        <v>41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s="5" customFormat="1" ht="15" customHeight="1" thickBot="1" x14ac:dyDescent="0.3">
      <c r="A39" s="81" t="s">
        <v>132</v>
      </c>
      <c r="B39" s="1" t="s">
        <v>133</v>
      </c>
      <c r="C39" s="2">
        <v>60</v>
      </c>
      <c r="D39" s="3">
        <v>1.6</v>
      </c>
      <c r="E39" s="3">
        <v>6.1</v>
      </c>
      <c r="F39" s="3">
        <v>6.2</v>
      </c>
      <c r="G39" s="3">
        <v>85.7</v>
      </c>
      <c r="H39" s="3">
        <v>0.02</v>
      </c>
      <c r="I39" s="3">
        <v>0.03</v>
      </c>
      <c r="J39" s="3">
        <v>72</v>
      </c>
      <c r="K39" s="3">
        <v>0</v>
      </c>
      <c r="L39" s="3">
        <v>34.799999999999997</v>
      </c>
      <c r="M39" s="3">
        <v>118</v>
      </c>
      <c r="N39" s="3">
        <v>50</v>
      </c>
      <c r="O39" s="3">
        <v>15</v>
      </c>
      <c r="P39" s="3">
        <v>30</v>
      </c>
      <c r="Q39" s="3">
        <v>0.46</v>
      </c>
      <c r="R39" s="3">
        <v>0.01</v>
      </c>
      <c r="S39" s="3">
        <v>0</v>
      </c>
      <c r="T39" s="3"/>
      <c r="U39" s="3">
        <v>0.13</v>
      </c>
    </row>
    <row r="40" spans="1:21" s="5" customFormat="1" ht="17.45" customHeight="1" thickBot="1" x14ac:dyDescent="0.3">
      <c r="A40" s="81" t="s">
        <v>135</v>
      </c>
      <c r="B40" s="1" t="s">
        <v>90</v>
      </c>
      <c r="C40" s="2">
        <v>200</v>
      </c>
      <c r="D40" s="3">
        <v>4.74</v>
      </c>
      <c r="E40" s="3">
        <v>5.8</v>
      </c>
      <c r="F40" s="3">
        <v>13.62</v>
      </c>
      <c r="G40" s="3">
        <v>125.52</v>
      </c>
      <c r="H40" s="3">
        <v>0.06</v>
      </c>
      <c r="I40" s="3">
        <v>0.05</v>
      </c>
      <c r="J40" s="3">
        <v>54</v>
      </c>
      <c r="K40" s="3">
        <v>0</v>
      </c>
      <c r="L40" s="3">
        <v>5.54</v>
      </c>
      <c r="M40" s="3">
        <v>75</v>
      </c>
      <c r="N40" s="3">
        <v>21</v>
      </c>
      <c r="O40" s="3">
        <v>9.8000000000000007</v>
      </c>
      <c r="P40" s="3">
        <v>51.4</v>
      </c>
      <c r="Q40" s="3">
        <v>0.51</v>
      </c>
      <c r="R40" s="3">
        <v>0.01</v>
      </c>
      <c r="S40" s="3">
        <v>0</v>
      </c>
      <c r="T40" s="3"/>
      <c r="U40" s="3">
        <v>0.18</v>
      </c>
    </row>
    <row r="41" spans="1:21" s="5" customFormat="1" ht="15" customHeight="1" thickBot="1" x14ac:dyDescent="0.3">
      <c r="A41" s="81" t="s">
        <v>134</v>
      </c>
      <c r="B41" s="1" t="s">
        <v>136</v>
      </c>
      <c r="C41" s="2">
        <v>90</v>
      </c>
      <c r="D41" s="3">
        <v>12.78</v>
      </c>
      <c r="E41" s="3">
        <v>2.34</v>
      </c>
      <c r="F41" s="3">
        <v>7.74</v>
      </c>
      <c r="G41" s="3">
        <v>102.78</v>
      </c>
      <c r="H41" s="3">
        <v>7.0000000000000007E-2</v>
      </c>
      <c r="I41" s="3">
        <v>0.1</v>
      </c>
      <c r="J41" s="3">
        <v>17.64</v>
      </c>
      <c r="K41" s="3">
        <v>2.8</v>
      </c>
      <c r="L41" s="3">
        <v>0.14000000000000001</v>
      </c>
      <c r="M41" s="3">
        <v>100.9</v>
      </c>
      <c r="N41" s="3">
        <v>32.4</v>
      </c>
      <c r="O41" s="3">
        <v>26.9</v>
      </c>
      <c r="P41" s="3">
        <v>170.1</v>
      </c>
      <c r="Q41" s="3">
        <v>0.51</v>
      </c>
      <c r="R41" s="3">
        <v>0.04</v>
      </c>
      <c r="S41" s="84">
        <v>5.0000000000000001E-3</v>
      </c>
      <c r="T41" s="3"/>
      <c r="U41" s="3">
        <v>1.0900000000000001</v>
      </c>
    </row>
    <row r="42" spans="1:21" s="5" customFormat="1" ht="15" customHeight="1" thickBot="1" x14ac:dyDescent="0.3">
      <c r="A42" s="81" t="s">
        <v>137</v>
      </c>
      <c r="B42" s="1" t="s">
        <v>33</v>
      </c>
      <c r="C42" s="2">
        <v>150</v>
      </c>
      <c r="D42" s="3">
        <v>3.2</v>
      </c>
      <c r="E42" s="3">
        <v>5.2</v>
      </c>
      <c r="F42" s="3">
        <v>19.8</v>
      </c>
      <c r="G42" s="3">
        <v>139.4</v>
      </c>
      <c r="H42" s="3">
        <v>0.08</v>
      </c>
      <c r="I42" s="3">
        <v>0.11</v>
      </c>
      <c r="J42" s="3">
        <v>23.8</v>
      </c>
      <c r="K42" s="3">
        <v>0.9</v>
      </c>
      <c r="L42" s="3">
        <v>5.2</v>
      </c>
      <c r="M42" s="3">
        <v>115</v>
      </c>
      <c r="N42" s="3">
        <v>39</v>
      </c>
      <c r="O42" s="3">
        <v>18</v>
      </c>
      <c r="P42" s="3">
        <v>84</v>
      </c>
      <c r="Q42" s="3">
        <v>0.73</v>
      </c>
      <c r="R42" s="3">
        <v>0.01</v>
      </c>
      <c r="S42" s="3">
        <v>0</v>
      </c>
      <c r="T42" s="3"/>
      <c r="U42" s="3">
        <v>0.23</v>
      </c>
    </row>
    <row r="43" spans="1:21" s="5" customFormat="1" ht="15" customHeight="1" thickBot="1" x14ac:dyDescent="0.3">
      <c r="A43" s="81" t="s">
        <v>138</v>
      </c>
      <c r="B43" s="1" t="s">
        <v>115</v>
      </c>
      <c r="C43" s="2">
        <v>20</v>
      </c>
      <c r="D43" s="3">
        <v>0.3</v>
      </c>
      <c r="E43" s="3">
        <v>1.64</v>
      </c>
      <c r="F43" s="3">
        <v>0.64</v>
      </c>
      <c r="G43" s="3">
        <v>18.579999999999998</v>
      </c>
      <c r="H43" s="3">
        <v>0</v>
      </c>
      <c r="I43" s="3">
        <v>0.01</v>
      </c>
      <c r="J43" s="3">
        <v>7.78</v>
      </c>
      <c r="K43" s="3">
        <v>0.1</v>
      </c>
      <c r="L43" s="3">
        <v>0.02</v>
      </c>
      <c r="M43" s="3">
        <v>10.26</v>
      </c>
      <c r="N43" s="3">
        <v>8</v>
      </c>
      <c r="O43" s="3">
        <v>0.86</v>
      </c>
      <c r="P43" s="3">
        <v>5.8</v>
      </c>
      <c r="Q43" s="3">
        <v>0.02</v>
      </c>
      <c r="R43" s="3">
        <v>0</v>
      </c>
      <c r="S43" s="3">
        <v>0</v>
      </c>
      <c r="T43" s="3"/>
      <c r="U43" s="3">
        <v>0.01</v>
      </c>
    </row>
    <row r="44" spans="1:21" s="5" customFormat="1" ht="15" customHeight="1" thickBot="1" x14ac:dyDescent="0.3">
      <c r="A44" s="81" t="s">
        <v>139</v>
      </c>
      <c r="B44" s="1" t="s">
        <v>23</v>
      </c>
      <c r="C44" s="2">
        <v>200</v>
      </c>
      <c r="D44" s="3">
        <v>0.5</v>
      </c>
      <c r="E44" s="3">
        <v>0</v>
      </c>
      <c r="F44" s="3">
        <v>19.8</v>
      </c>
      <c r="G44" s="3">
        <v>81</v>
      </c>
      <c r="H44" s="3">
        <v>0</v>
      </c>
      <c r="I44" s="3">
        <v>0</v>
      </c>
      <c r="J44" s="3">
        <v>15</v>
      </c>
      <c r="K44" s="3">
        <v>0</v>
      </c>
      <c r="L44" s="3">
        <v>0.02</v>
      </c>
      <c r="M44" s="3">
        <v>0.17</v>
      </c>
      <c r="N44" s="3">
        <v>50</v>
      </c>
      <c r="O44" s="3">
        <v>2.1</v>
      </c>
      <c r="P44" s="3">
        <v>4.3</v>
      </c>
      <c r="Q44" s="3">
        <v>0.09</v>
      </c>
      <c r="R44" s="3">
        <v>0</v>
      </c>
      <c r="S44" s="3">
        <v>0</v>
      </c>
      <c r="T44" s="3"/>
      <c r="U44" s="3">
        <v>0</v>
      </c>
    </row>
    <row r="45" spans="1:21" s="5" customFormat="1" ht="15" customHeight="1" thickBot="1" x14ac:dyDescent="0.3">
      <c r="A45" s="81" t="s">
        <v>87</v>
      </c>
      <c r="B45" s="1" t="s">
        <v>88</v>
      </c>
      <c r="C45" s="2">
        <v>20</v>
      </c>
      <c r="D45" s="2">
        <v>1.7</v>
      </c>
      <c r="E45" s="2">
        <v>0.66</v>
      </c>
      <c r="F45" s="2">
        <v>8.5</v>
      </c>
      <c r="G45" s="2">
        <v>51.8</v>
      </c>
      <c r="H45" s="2">
        <v>0.06</v>
      </c>
      <c r="I45" s="3">
        <v>0.03</v>
      </c>
      <c r="J45" s="3">
        <v>0</v>
      </c>
      <c r="K45" s="3">
        <v>0</v>
      </c>
      <c r="L45" s="2">
        <v>0.08</v>
      </c>
      <c r="M45" s="2">
        <v>23.2</v>
      </c>
      <c r="N45" s="2">
        <v>24.6</v>
      </c>
      <c r="O45" s="2">
        <v>8</v>
      </c>
      <c r="P45" s="2">
        <v>25</v>
      </c>
      <c r="Q45" s="2">
        <v>0.25</v>
      </c>
      <c r="R45" s="2">
        <v>0</v>
      </c>
      <c r="S45" s="2">
        <v>0</v>
      </c>
      <c r="T45" s="2"/>
      <c r="U45" s="2">
        <v>0.05</v>
      </c>
    </row>
    <row r="46" spans="1:21" s="5" customFormat="1" ht="15" customHeight="1" thickBot="1" x14ac:dyDescent="0.3">
      <c r="A46" s="81" t="s">
        <v>87</v>
      </c>
      <c r="B46" s="1" t="s">
        <v>89</v>
      </c>
      <c r="C46" s="2">
        <v>50</v>
      </c>
      <c r="D46" s="2">
        <v>3.33</v>
      </c>
      <c r="E46" s="2">
        <v>2.2599999999999998</v>
      </c>
      <c r="F46" s="2">
        <v>24.77</v>
      </c>
      <c r="G46" s="2">
        <v>137</v>
      </c>
      <c r="H46" s="2">
        <v>0.16</v>
      </c>
      <c r="I46" s="2">
        <v>0.13</v>
      </c>
      <c r="J46" s="2">
        <v>0</v>
      </c>
      <c r="K46" s="2">
        <v>0</v>
      </c>
      <c r="L46" s="2">
        <v>0.1</v>
      </c>
      <c r="M46" s="2">
        <v>30.5</v>
      </c>
      <c r="N46" s="2">
        <v>72.5</v>
      </c>
      <c r="O46" s="2">
        <v>10.5</v>
      </c>
      <c r="P46" s="2">
        <v>44.5</v>
      </c>
      <c r="Q46" s="2">
        <v>1.07</v>
      </c>
      <c r="R46" s="2">
        <v>0</v>
      </c>
      <c r="S46" s="76">
        <v>5.0000000000000001E-3</v>
      </c>
      <c r="T46" s="2"/>
      <c r="U46" s="2">
        <v>0</v>
      </c>
    </row>
    <row r="47" spans="1:21" s="44" customFormat="1" ht="15" customHeight="1" thickBot="1" x14ac:dyDescent="0.3">
      <c r="A47" s="65"/>
      <c r="B47" s="7" t="s">
        <v>57</v>
      </c>
      <c r="C47" s="8">
        <f>SUM(C39:C46)</f>
        <v>790</v>
      </c>
      <c r="D47" s="8">
        <f>SUM(D39:D46)</f>
        <v>28.15</v>
      </c>
      <c r="E47" s="8">
        <f t="shared" ref="E47:U47" si="4">SUM(E39:E46)</f>
        <v>24</v>
      </c>
      <c r="F47" s="8">
        <f t="shared" si="4"/>
        <v>101.07</v>
      </c>
      <c r="G47" s="8">
        <f t="shared" si="4"/>
        <v>741.78</v>
      </c>
      <c r="H47" s="8">
        <f t="shared" si="4"/>
        <v>0.45000000000000007</v>
      </c>
      <c r="I47" s="8">
        <f t="shared" si="4"/>
        <v>0.45999999999999996</v>
      </c>
      <c r="J47" s="8">
        <f t="shared" si="4"/>
        <v>190.22</v>
      </c>
      <c r="K47" s="8">
        <f t="shared" si="4"/>
        <v>3.8</v>
      </c>
      <c r="L47" s="8">
        <f t="shared" si="4"/>
        <v>45.900000000000006</v>
      </c>
      <c r="M47" s="8">
        <f t="shared" si="4"/>
        <v>473.03</v>
      </c>
      <c r="N47" s="8">
        <f t="shared" si="4"/>
        <v>297.5</v>
      </c>
      <c r="O47" s="8">
        <f t="shared" si="4"/>
        <v>91.16</v>
      </c>
      <c r="P47" s="8">
        <f t="shared" si="4"/>
        <v>415.1</v>
      </c>
      <c r="Q47" s="8">
        <f t="shared" si="4"/>
        <v>3.6399999999999997</v>
      </c>
      <c r="R47" s="8">
        <f t="shared" si="4"/>
        <v>6.9999999999999993E-2</v>
      </c>
      <c r="S47" s="8">
        <f t="shared" si="4"/>
        <v>0.01</v>
      </c>
      <c r="T47" s="8">
        <f t="shared" si="4"/>
        <v>0</v>
      </c>
      <c r="U47" s="8">
        <f t="shared" si="4"/>
        <v>1.6900000000000002</v>
      </c>
    </row>
    <row r="48" spans="1:21" s="5" customFormat="1" ht="15" customHeight="1" thickBot="1" x14ac:dyDescent="0.3">
      <c r="A48" s="81"/>
      <c r="B48" s="7" t="s">
        <v>58</v>
      </c>
      <c r="C48" s="8">
        <f>C37+C47</f>
        <v>1300</v>
      </c>
      <c r="D48" s="8">
        <f t="shared" ref="D48:U48" si="5">D37+D47</f>
        <v>40.58</v>
      </c>
      <c r="E48" s="8">
        <f t="shared" si="5"/>
        <v>33.67</v>
      </c>
      <c r="F48" s="8">
        <f t="shared" si="5"/>
        <v>172.09</v>
      </c>
      <c r="G48" s="8">
        <f t="shared" si="5"/>
        <v>1185.78</v>
      </c>
      <c r="H48" s="8">
        <f t="shared" si="5"/>
        <v>0.70000000000000007</v>
      </c>
      <c r="I48" s="8">
        <f t="shared" si="5"/>
        <v>0.66999999999999993</v>
      </c>
      <c r="J48" s="8">
        <f t="shared" si="5"/>
        <v>229.3</v>
      </c>
      <c r="K48" s="8">
        <f t="shared" si="5"/>
        <v>5.6999999999999993</v>
      </c>
      <c r="L48" s="8">
        <f t="shared" si="5"/>
        <v>52.260000000000005</v>
      </c>
      <c r="M48" s="8">
        <f t="shared" si="5"/>
        <v>668.32999999999993</v>
      </c>
      <c r="N48" s="8">
        <f t="shared" si="5"/>
        <v>541</v>
      </c>
      <c r="O48" s="8">
        <f t="shared" si="5"/>
        <v>130.16</v>
      </c>
      <c r="P48" s="8">
        <f t="shared" si="5"/>
        <v>581.20000000000005</v>
      </c>
      <c r="Q48" s="8">
        <f t="shared" si="5"/>
        <v>7.27</v>
      </c>
      <c r="R48" s="8">
        <f t="shared" si="5"/>
        <v>7.9999999999999988E-2</v>
      </c>
      <c r="S48" s="77">
        <f t="shared" si="5"/>
        <v>1.4999999999999999E-2</v>
      </c>
      <c r="T48" s="8">
        <f t="shared" si="5"/>
        <v>0</v>
      </c>
      <c r="U48" s="8">
        <f t="shared" si="5"/>
        <v>1.9200000000000002</v>
      </c>
    </row>
    <row r="49" spans="1:21" s="5" customFormat="1" ht="15.75" thickBot="1" x14ac:dyDescent="0.3">
      <c r="A49" s="91" t="s">
        <v>20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3"/>
    </row>
    <row r="50" spans="1:21" s="5" customFormat="1" ht="15.75" thickBot="1" x14ac:dyDescent="0.3">
      <c r="A50" s="82"/>
      <c r="B50" s="83" t="s">
        <v>40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</row>
    <row r="51" spans="1:21" s="5" customFormat="1" ht="15.75" thickBot="1" x14ac:dyDescent="0.3">
      <c r="A51" s="81" t="s">
        <v>140</v>
      </c>
      <c r="B51" s="1" t="s">
        <v>141</v>
      </c>
      <c r="C51" s="2">
        <v>150</v>
      </c>
      <c r="D51" s="3">
        <v>6.22</v>
      </c>
      <c r="E51" s="3">
        <v>7.57</v>
      </c>
      <c r="F51" s="3">
        <v>33.200000000000003</v>
      </c>
      <c r="G51" s="3">
        <v>206.17</v>
      </c>
      <c r="H51" s="3">
        <v>0.08</v>
      </c>
      <c r="I51" s="3">
        <v>7.0000000000000007E-2</v>
      </c>
      <c r="J51" s="3">
        <v>31.2</v>
      </c>
      <c r="K51" s="3">
        <v>0.9</v>
      </c>
      <c r="L51" s="3">
        <v>0.4</v>
      </c>
      <c r="M51" s="3">
        <v>72</v>
      </c>
      <c r="N51" s="3">
        <v>137.25</v>
      </c>
      <c r="O51" s="3">
        <v>26.75</v>
      </c>
      <c r="P51" s="3">
        <v>119.5</v>
      </c>
      <c r="Q51" s="3">
        <v>0.49</v>
      </c>
      <c r="R51" s="3">
        <v>0.02</v>
      </c>
      <c r="S51" s="3">
        <v>0</v>
      </c>
      <c r="T51" s="3"/>
      <c r="U51" s="3">
        <v>0.16</v>
      </c>
    </row>
    <row r="52" spans="1:21" s="5" customFormat="1" ht="15.75" thickBot="1" x14ac:dyDescent="0.3">
      <c r="A52" s="81" t="s">
        <v>87</v>
      </c>
      <c r="B52" s="1" t="s">
        <v>165</v>
      </c>
      <c r="C52" s="2">
        <v>100</v>
      </c>
      <c r="D52" s="3">
        <v>0.4</v>
      </c>
      <c r="E52" s="3">
        <v>0.3</v>
      </c>
      <c r="F52" s="3">
        <v>10.3</v>
      </c>
      <c r="G52" s="3">
        <v>47</v>
      </c>
      <c r="H52" s="3">
        <v>0.02</v>
      </c>
      <c r="I52" s="3">
        <v>0.03</v>
      </c>
      <c r="J52" s="2">
        <v>2</v>
      </c>
      <c r="K52" s="2">
        <v>0</v>
      </c>
      <c r="L52" s="3">
        <v>5</v>
      </c>
      <c r="M52" s="3">
        <v>45</v>
      </c>
      <c r="N52" s="3">
        <v>19</v>
      </c>
      <c r="O52" s="3">
        <v>12</v>
      </c>
      <c r="P52" s="3">
        <v>16</v>
      </c>
      <c r="Q52" s="3">
        <v>1.3</v>
      </c>
      <c r="R52" s="3">
        <v>0</v>
      </c>
      <c r="S52" s="2">
        <v>0</v>
      </c>
      <c r="T52" s="2"/>
      <c r="U52" s="2">
        <v>0.1</v>
      </c>
    </row>
    <row r="53" spans="1:21" s="5" customFormat="1" ht="15" customHeight="1" thickBot="1" x14ac:dyDescent="0.3">
      <c r="A53" s="81" t="s">
        <v>142</v>
      </c>
      <c r="B53" s="1" t="s">
        <v>35</v>
      </c>
      <c r="C53" s="2">
        <v>200</v>
      </c>
      <c r="D53" s="2">
        <v>4.5999999999999996</v>
      </c>
      <c r="E53" s="2">
        <v>3.6</v>
      </c>
      <c r="F53" s="2">
        <v>12.6</v>
      </c>
      <c r="G53" s="2">
        <v>100.4</v>
      </c>
      <c r="H53" s="2">
        <v>0.04</v>
      </c>
      <c r="I53" s="3">
        <v>0.17</v>
      </c>
      <c r="J53" s="3">
        <v>17.3</v>
      </c>
      <c r="K53" s="3">
        <v>0</v>
      </c>
      <c r="L53" s="2">
        <v>0.68</v>
      </c>
      <c r="M53" s="2">
        <v>90</v>
      </c>
      <c r="N53" s="2">
        <v>143</v>
      </c>
      <c r="O53" s="2">
        <v>24</v>
      </c>
      <c r="P53" s="2">
        <v>130</v>
      </c>
      <c r="Q53" s="2">
        <v>1.0900000000000001</v>
      </c>
      <c r="R53" s="2">
        <v>0.01</v>
      </c>
      <c r="S53" s="2">
        <v>0</v>
      </c>
      <c r="T53" s="2"/>
      <c r="U53" s="3">
        <v>0.18</v>
      </c>
    </row>
    <row r="54" spans="1:21" s="5" customFormat="1" ht="15" customHeight="1" thickBot="1" x14ac:dyDescent="0.3">
      <c r="A54" s="81" t="s">
        <v>87</v>
      </c>
      <c r="B54" s="1" t="s">
        <v>88</v>
      </c>
      <c r="C54" s="2">
        <v>20</v>
      </c>
      <c r="D54" s="2">
        <v>1.7</v>
      </c>
      <c r="E54" s="2">
        <v>0.66</v>
      </c>
      <c r="F54" s="2">
        <v>8.5</v>
      </c>
      <c r="G54" s="2">
        <v>51.8</v>
      </c>
      <c r="H54" s="2">
        <v>0.06</v>
      </c>
      <c r="I54" s="3">
        <v>0.03</v>
      </c>
      <c r="J54" s="3">
        <v>0</v>
      </c>
      <c r="K54" s="3">
        <v>0</v>
      </c>
      <c r="L54" s="2">
        <v>0.08</v>
      </c>
      <c r="M54" s="2">
        <v>23.2</v>
      </c>
      <c r="N54" s="2">
        <v>24.6</v>
      </c>
      <c r="O54" s="2">
        <v>8</v>
      </c>
      <c r="P54" s="2">
        <v>25</v>
      </c>
      <c r="Q54" s="2">
        <v>0.25</v>
      </c>
      <c r="R54" s="2">
        <v>0</v>
      </c>
      <c r="S54" s="2">
        <v>0</v>
      </c>
      <c r="T54" s="2"/>
      <c r="U54" s="2">
        <v>0.05</v>
      </c>
    </row>
    <row r="55" spans="1:21" s="5" customFormat="1" ht="15" customHeight="1" thickBot="1" x14ac:dyDescent="0.3">
      <c r="A55" s="81" t="s">
        <v>87</v>
      </c>
      <c r="B55" s="1" t="s">
        <v>89</v>
      </c>
      <c r="C55" s="2">
        <v>40</v>
      </c>
      <c r="D55" s="2">
        <v>2.13</v>
      </c>
      <c r="E55" s="2">
        <v>1.81</v>
      </c>
      <c r="F55" s="2">
        <v>17.420000000000002</v>
      </c>
      <c r="G55" s="2">
        <v>109.6</v>
      </c>
      <c r="H55" s="2">
        <v>0.11</v>
      </c>
      <c r="I55" s="3">
        <v>0.1</v>
      </c>
      <c r="J55" s="3">
        <v>0</v>
      </c>
      <c r="K55" s="3">
        <v>0</v>
      </c>
      <c r="L55" s="2">
        <v>0.08</v>
      </c>
      <c r="M55" s="2">
        <v>26.4</v>
      </c>
      <c r="N55" s="2">
        <v>50</v>
      </c>
      <c r="O55" s="2">
        <v>6.4</v>
      </c>
      <c r="P55" s="2">
        <v>31.6</v>
      </c>
      <c r="Q55" s="2">
        <v>1.04</v>
      </c>
      <c r="R55" s="2">
        <v>0</v>
      </c>
      <c r="S55" s="76">
        <v>5.0000000000000001E-3</v>
      </c>
      <c r="T55" s="2"/>
      <c r="U55" s="3">
        <v>0</v>
      </c>
    </row>
    <row r="56" spans="1:21" s="44" customFormat="1" ht="15.75" thickBot="1" x14ac:dyDescent="0.3">
      <c r="A56" s="65"/>
      <c r="B56" s="7" t="s">
        <v>56</v>
      </c>
      <c r="C56" s="8">
        <f>SUM(C51:C55)</f>
        <v>510</v>
      </c>
      <c r="D56" s="8">
        <f t="shared" ref="D56:S56" si="6">SUM(D51:D55)</f>
        <v>15.049999999999997</v>
      </c>
      <c r="E56" s="8">
        <f t="shared" si="6"/>
        <v>13.940000000000001</v>
      </c>
      <c r="F56" s="8">
        <f t="shared" si="6"/>
        <v>82.02</v>
      </c>
      <c r="G56" s="8">
        <f t="shared" si="6"/>
        <v>514.97</v>
      </c>
      <c r="H56" s="8">
        <f t="shared" si="6"/>
        <v>0.31</v>
      </c>
      <c r="I56" s="8">
        <f t="shared" si="6"/>
        <v>0.4</v>
      </c>
      <c r="J56" s="8">
        <f t="shared" si="6"/>
        <v>50.5</v>
      </c>
      <c r="K56" s="8">
        <f t="shared" si="6"/>
        <v>0.9</v>
      </c>
      <c r="L56" s="8">
        <f t="shared" si="6"/>
        <v>6.24</v>
      </c>
      <c r="M56" s="8">
        <f t="shared" si="6"/>
        <v>256.59999999999997</v>
      </c>
      <c r="N56" s="8">
        <f t="shared" si="6"/>
        <v>373.85</v>
      </c>
      <c r="O56" s="8">
        <f t="shared" si="6"/>
        <v>77.150000000000006</v>
      </c>
      <c r="P56" s="8">
        <f t="shared" si="6"/>
        <v>322.10000000000002</v>
      </c>
      <c r="Q56" s="8">
        <f t="shared" si="6"/>
        <v>4.17</v>
      </c>
      <c r="R56" s="8">
        <f t="shared" si="6"/>
        <v>0.03</v>
      </c>
      <c r="S56" s="77">
        <f t="shared" si="6"/>
        <v>5.0000000000000001E-3</v>
      </c>
      <c r="T56" s="8">
        <f t="shared" ref="T56" si="7">SUM(T51:T54)</f>
        <v>0</v>
      </c>
      <c r="U56" s="8">
        <f>SUM(U51:U55)</f>
        <v>0.49</v>
      </c>
    </row>
    <row r="57" spans="1:21" s="5" customFormat="1" ht="15" customHeight="1" thickBot="1" x14ac:dyDescent="0.3">
      <c r="A57" s="81"/>
      <c r="B57" s="8" t="s">
        <v>41</v>
      </c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3"/>
    </row>
    <row r="58" spans="1:21" s="5" customFormat="1" ht="15" customHeight="1" thickBot="1" x14ac:dyDescent="0.3">
      <c r="A58" s="81" t="s">
        <v>87</v>
      </c>
      <c r="B58" s="1" t="s">
        <v>143</v>
      </c>
      <c r="C58" s="2">
        <v>60</v>
      </c>
      <c r="D58" s="2">
        <v>0.48</v>
      </c>
      <c r="E58" s="2">
        <v>0.06</v>
      </c>
      <c r="F58" s="2">
        <v>1.02</v>
      </c>
      <c r="G58" s="2">
        <v>7.8</v>
      </c>
      <c r="H58" s="2">
        <v>0.01</v>
      </c>
      <c r="I58" s="3">
        <v>0.01</v>
      </c>
      <c r="J58" s="3">
        <v>3</v>
      </c>
      <c r="K58" s="3">
        <v>0</v>
      </c>
      <c r="L58" s="2">
        <v>3</v>
      </c>
      <c r="M58" s="2">
        <v>44.6</v>
      </c>
      <c r="N58" s="2">
        <v>13.8</v>
      </c>
      <c r="O58" s="2">
        <v>8.4</v>
      </c>
      <c r="P58" s="2">
        <v>14.4</v>
      </c>
      <c r="Q58" s="2">
        <v>0.26</v>
      </c>
      <c r="R58" s="2">
        <v>0</v>
      </c>
      <c r="S58" s="2">
        <v>0</v>
      </c>
      <c r="T58" s="2"/>
      <c r="U58" s="3">
        <v>0</v>
      </c>
    </row>
    <row r="59" spans="1:21" s="5" customFormat="1" ht="18.600000000000001" customHeight="1" thickBot="1" x14ac:dyDescent="0.3">
      <c r="A59" s="81" t="s">
        <v>144</v>
      </c>
      <c r="B59" s="1" t="s">
        <v>145</v>
      </c>
      <c r="C59" s="2">
        <v>200</v>
      </c>
      <c r="D59" s="2">
        <v>1.8</v>
      </c>
      <c r="E59" s="2">
        <v>4.28</v>
      </c>
      <c r="F59" s="2">
        <v>10.66</v>
      </c>
      <c r="G59" s="2">
        <v>88.3</v>
      </c>
      <c r="H59" s="2">
        <v>0.04</v>
      </c>
      <c r="I59" s="3">
        <v>0.04</v>
      </c>
      <c r="J59" s="3">
        <v>59.8</v>
      </c>
      <c r="K59" s="3">
        <v>0</v>
      </c>
      <c r="L59" s="2">
        <v>5.84</v>
      </c>
      <c r="M59" s="2">
        <v>80</v>
      </c>
      <c r="N59" s="2">
        <v>25.2</v>
      </c>
      <c r="O59" s="2">
        <v>10.8</v>
      </c>
      <c r="P59" s="2">
        <v>47.4</v>
      </c>
      <c r="Q59" s="2">
        <v>0.75</v>
      </c>
      <c r="R59" s="2">
        <v>0.01</v>
      </c>
      <c r="S59" s="2">
        <v>0</v>
      </c>
      <c r="T59" s="2"/>
      <c r="U59" s="3">
        <v>0.14000000000000001</v>
      </c>
    </row>
    <row r="60" spans="1:21" s="5" customFormat="1" ht="15.6" customHeight="1" thickBot="1" x14ac:dyDescent="0.3">
      <c r="A60" s="10" t="s">
        <v>146</v>
      </c>
      <c r="B60" s="16" t="s">
        <v>118</v>
      </c>
      <c r="C60" s="10">
        <v>180</v>
      </c>
      <c r="D60" s="18">
        <v>21.54</v>
      </c>
      <c r="E60" s="17">
        <v>7.29</v>
      </c>
      <c r="F60" s="18">
        <v>29.88</v>
      </c>
      <c r="G60" s="17">
        <v>283.14</v>
      </c>
      <c r="H60" s="18">
        <v>7.0000000000000007E-2</v>
      </c>
      <c r="I60" s="17">
        <v>7.0000000000000007E-2</v>
      </c>
      <c r="J60" s="17">
        <v>82.3</v>
      </c>
      <c r="K60" s="18">
        <v>0</v>
      </c>
      <c r="L60" s="17">
        <v>2.12</v>
      </c>
      <c r="M60" s="17">
        <v>74.7</v>
      </c>
      <c r="N60" s="17">
        <v>18</v>
      </c>
      <c r="O60" s="17">
        <v>47.2</v>
      </c>
      <c r="P60" s="17">
        <v>190.6</v>
      </c>
      <c r="Q60" s="17">
        <v>0.71</v>
      </c>
      <c r="R60" s="17">
        <v>0.01</v>
      </c>
      <c r="S60" s="17">
        <v>0.01</v>
      </c>
      <c r="T60" s="19"/>
      <c r="U60" s="19">
        <v>1.02</v>
      </c>
    </row>
    <row r="61" spans="1:21" s="5" customFormat="1" ht="15" customHeight="1" thickBot="1" x14ac:dyDescent="0.3">
      <c r="A61" s="81" t="s">
        <v>87</v>
      </c>
      <c r="B61" s="1" t="s">
        <v>147</v>
      </c>
      <c r="C61" s="2">
        <v>200</v>
      </c>
      <c r="D61" s="2">
        <v>0.42</v>
      </c>
      <c r="E61" s="2">
        <v>0.08</v>
      </c>
      <c r="F61" s="2">
        <v>25.18</v>
      </c>
      <c r="G61" s="2">
        <v>100.38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/>
      <c r="U61" s="2">
        <v>0</v>
      </c>
    </row>
    <row r="62" spans="1:21" s="5" customFormat="1" ht="15" customHeight="1" thickBot="1" x14ac:dyDescent="0.3">
      <c r="A62" s="81" t="s">
        <v>87</v>
      </c>
      <c r="B62" s="1" t="s">
        <v>88</v>
      </c>
      <c r="C62" s="2">
        <v>20</v>
      </c>
      <c r="D62" s="2">
        <v>1.7</v>
      </c>
      <c r="E62" s="2">
        <v>0.66</v>
      </c>
      <c r="F62" s="2">
        <v>8.5</v>
      </c>
      <c r="G62" s="2">
        <v>51.8</v>
      </c>
      <c r="H62" s="2">
        <v>0.06</v>
      </c>
      <c r="I62" s="3">
        <v>0.03</v>
      </c>
      <c r="J62" s="3">
        <v>0</v>
      </c>
      <c r="K62" s="3">
        <v>0</v>
      </c>
      <c r="L62" s="2">
        <v>0.08</v>
      </c>
      <c r="M62" s="2">
        <v>23.2</v>
      </c>
      <c r="N62" s="2">
        <v>24.6</v>
      </c>
      <c r="O62" s="2">
        <v>8</v>
      </c>
      <c r="P62" s="2">
        <v>25</v>
      </c>
      <c r="Q62" s="2">
        <v>0.25</v>
      </c>
      <c r="R62" s="2">
        <v>0</v>
      </c>
      <c r="S62" s="2">
        <v>0</v>
      </c>
      <c r="T62" s="2"/>
      <c r="U62" s="2">
        <v>0.05</v>
      </c>
    </row>
    <row r="63" spans="1:21" s="5" customFormat="1" ht="15" customHeight="1" thickBot="1" x14ac:dyDescent="0.3">
      <c r="A63" s="81" t="s">
        <v>87</v>
      </c>
      <c r="B63" s="1" t="s">
        <v>89</v>
      </c>
      <c r="C63" s="2">
        <v>50</v>
      </c>
      <c r="D63" s="2">
        <v>3.33</v>
      </c>
      <c r="E63" s="2">
        <v>2.2599999999999998</v>
      </c>
      <c r="F63" s="2">
        <v>24.77</v>
      </c>
      <c r="G63" s="2">
        <v>137</v>
      </c>
      <c r="H63" s="2">
        <v>0.16</v>
      </c>
      <c r="I63" s="2">
        <v>0.13</v>
      </c>
      <c r="J63" s="2">
        <v>0</v>
      </c>
      <c r="K63" s="2">
        <v>0</v>
      </c>
      <c r="L63" s="2">
        <v>0.1</v>
      </c>
      <c r="M63" s="2">
        <v>30.5</v>
      </c>
      <c r="N63" s="2">
        <v>72.5</v>
      </c>
      <c r="O63" s="2">
        <v>10.5</v>
      </c>
      <c r="P63" s="2">
        <v>44.5</v>
      </c>
      <c r="Q63" s="2">
        <v>1.07</v>
      </c>
      <c r="R63" s="2">
        <v>0</v>
      </c>
      <c r="S63" s="76">
        <v>5.0000000000000001E-3</v>
      </c>
      <c r="T63" s="2"/>
      <c r="U63" s="2">
        <v>0</v>
      </c>
    </row>
    <row r="64" spans="1:21" s="44" customFormat="1" ht="15" customHeight="1" thickBot="1" x14ac:dyDescent="0.3">
      <c r="A64" s="65"/>
      <c r="B64" s="7" t="s">
        <v>57</v>
      </c>
      <c r="C64" s="8">
        <f t="shared" ref="C64:U64" si="8">SUM(C58:C63)</f>
        <v>710</v>
      </c>
      <c r="D64" s="8">
        <f t="shared" si="8"/>
        <v>29.270000000000003</v>
      </c>
      <c r="E64" s="8">
        <f t="shared" si="8"/>
        <v>14.629999999999999</v>
      </c>
      <c r="F64" s="8">
        <f t="shared" si="8"/>
        <v>100.01</v>
      </c>
      <c r="G64" s="8">
        <f t="shared" si="8"/>
        <v>668.42</v>
      </c>
      <c r="H64" s="8">
        <f t="shared" si="8"/>
        <v>0.33999999999999997</v>
      </c>
      <c r="I64" s="8">
        <f t="shared" si="8"/>
        <v>0.28000000000000003</v>
      </c>
      <c r="J64" s="8">
        <f t="shared" si="8"/>
        <v>145.1</v>
      </c>
      <c r="K64" s="8">
        <f t="shared" si="8"/>
        <v>0</v>
      </c>
      <c r="L64" s="8">
        <f t="shared" si="8"/>
        <v>11.14</v>
      </c>
      <c r="M64" s="8">
        <f t="shared" si="8"/>
        <v>253</v>
      </c>
      <c r="N64" s="8">
        <f t="shared" si="8"/>
        <v>154.1</v>
      </c>
      <c r="O64" s="8">
        <f t="shared" si="8"/>
        <v>84.9</v>
      </c>
      <c r="P64" s="8">
        <f t="shared" si="8"/>
        <v>321.89999999999998</v>
      </c>
      <c r="Q64" s="8">
        <f t="shared" si="8"/>
        <v>3.04</v>
      </c>
      <c r="R64" s="8">
        <f t="shared" si="8"/>
        <v>0.02</v>
      </c>
      <c r="S64" s="8">
        <f t="shared" si="8"/>
        <v>1.4999999999999999E-2</v>
      </c>
      <c r="T64" s="8">
        <f t="shared" si="8"/>
        <v>0</v>
      </c>
      <c r="U64" s="8">
        <f t="shared" si="8"/>
        <v>1.2100000000000002</v>
      </c>
    </row>
    <row r="65" spans="1:21" s="5" customFormat="1" ht="15" customHeight="1" thickBot="1" x14ac:dyDescent="0.3">
      <c r="A65" s="81"/>
      <c r="B65" s="7" t="s">
        <v>58</v>
      </c>
      <c r="C65" s="8">
        <f t="shared" ref="C65:U65" si="9">C56+C64</f>
        <v>1220</v>
      </c>
      <c r="D65" s="8">
        <f t="shared" si="9"/>
        <v>44.32</v>
      </c>
      <c r="E65" s="8">
        <f t="shared" si="9"/>
        <v>28.57</v>
      </c>
      <c r="F65" s="8">
        <f t="shared" si="9"/>
        <v>182.03</v>
      </c>
      <c r="G65" s="8">
        <f t="shared" si="9"/>
        <v>1183.3899999999999</v>
      </c>
      <c r="H65" s="8">
        <f t="shared" si="9"/>
        <v>0.64999999999999991</v>
      </c>
      <c r="I65" s="8">
        <f t="shared" si="9"/>
        <v>0.68</v>
      </c>
      <c r="J65" s="8">
        <f t="shared" si="9"/>
        <v>195.6</v>
      </c>
      <c r="K65" s="8">
        <f t="shared" si="9"/>
        <v>0.9</v>
      </c>
      <c r="L65" s="8">
        <f t="shared" si="9"/>
        <v>17.380000000000003</v>
      </c>
      <c r="M65" s="8">
        <f t="shared" si="9"/>
        <v>509.59999999999997</v>
      </c>
      <c r="N65" s="8">
        <f t="shared" si="9"/>
        <v>527.95000000000005</v>
      </c>
      <c r="O65" s="8">
        <f t="shared" si="9"/>
        <v>162.05000000000001</v>
      </c>
      <c r="P65" s="8">
        <f t="shared" si="9"/>
        <v>644</v>
      </c>
      <c r="Q65" s="8">
        <f t="shared" si="9"/>
        <v>7.21</v>
      </c>
      <c r="R65" s="8">
        <f t="shared" si="9"/>
        <v>0.05</v>
      </c>
      <c r="S65" s="77">
        <f t="shared" si="9"/>
        <v>0.02</v>
      </c>
      <c r="T65" s="8">
        <f t="shared" si="9"/>
        <v>0</v>
      </c>
      <c r="U65" s="8">
        <f t="shared" si="9"/>
        <v>1.7000000000000002</v>
      </c>
    </row>
    <row r="66" spans="1:21" s="5" customFormat="1" ht="15.75" thickBot="1" x14ac:dyDescent="0.3">
      <c r="A66" s="91" t="s">
        <v>21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3"/>
    </row>
    <row r="67" spans="1:21" s="5" customFormat="1" ht="15.75" thickBot="1" x14ac:dyDescent="0.3">
      <c r="A67" s="82"/>
      <c r="B67" s="83" t="s">
        <v>40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1" s="5" customFormat="1" ht="15.75" thickBot="1" x14ac:dyDescent="0.3">
      <c r="A68" s="81" t="s">
        <v>130</v>
      </c>
      <c r="B68" s="1" t="s">
        <v>34</v>
      </c>
      <c r="C68" s="2">
        <v>150</v>
      </c>
      <c r="D68" s="3">
        <v>12.7</v>
      </c>
      <c r="E68" s="3">
        <v>18</v>
      </c>
      <c r="F68" s="3">
        <v>3.3</v>
      </c>
      <c r="G68" s="3">
        <v>225.5</v>
      </c>
      <c r="H68" s="3">
        <v>0.06</v>
      </c>
      <c r="I68" s="3">
        <v>0.2</v>
      </c>
      <c r="J68" s="2">
        <v>83</v>
      </c>
      <c r="K68" s="2">
        <v>11.8</v>
      </c>
      <c r="L68" s="3">
        <v>0.3</v>
      </c>
      <c r="M68" s="3">
        <v>70</v>
      </c>
      <c r="N68" s="3">
        <v>120</v>
      </c>
      <c r="O68" s="3">
        <v>17</v>
      </c>
      <c r="P68" s="3">
        <v>173</v>
      </c>
      <c r="Q68" s="3">
        <v>0.6</v>
      </c>
      <c r="R68" s="3">
        <v>0.02</v>
      </c>
      <c r="S68" s="2">
        <v>0.01</v>
      </c>
      <c r="T68" s="2"/>
      <c r="U68" s="2">
        <v>0.43</v>
      </c>
    </row>
    <row r="69" spans="1:21" s="5" customFormat="1" ht="15.75" hidden="1" thickBot="1" x14ac:dyDescent="0.3">
      <c r="A69" s="81"/>
      <c r="B69" s="1"/>
      <c r="C69" s="2"/>
      <c r="D69" s="3"/>
      <c r="E69" s="3"/>
      <c r="F69" s="3"/>
      <c r="G69" s="3"/>
      <c r="H69" s="3"/>
      <c r="I69" s="3"/>
      <c r="J69" s="2"/>
      <c r="K69" s="2"/>
      <c r="L69" s="3"/>
      <c r="M69" s="3"/>
      <c r="N69" s="3"/>
      <c r="O69" s="3"/>
      <c r="P69" s="3"/>
      <c r="Q69" s="3"/>
      <c r="R69" s="3"/>
      <c r="S69" s="2"/>
      <c r="T69" s="2"/>
      <c r="U69" s="2"/>
    </row>
    <row r="70" spans="1:21" s="5" customFormat="1" ht="15.75" thickBot="1" x14ac:dyDescent="0.3">
      <c r="A70" s="81" t="s">
        <v>87</v>
      </c>
      <c r="B70" s="1" t="s">
        <v>100</v>
      </c>
      <c r="C70" s="2">
        <v>100</v>
      </c>
      <c r="D70" s="3">
        <v>1.5</v>
      </c>
      <c r="E70" s="3">
        <v>0.5</v>
      </c>
      <c r="F70" s="3">
        <v>21</v>
      </c>
      <c r="G70" s="3">
        <v>96</v>
      </c>
      <c r="H70" s="3">
        <v>0.04</v>
      </c>
      <c r="I70" s="3">
        <v>0.05</v>
      </c>
      <c r="J70" s="2">
        <v>20</v>
      </c>
      <c r="K70" s="2">
        <v>0</v>
      </c>
      <c r="L70" s="3">
        <v>5</v>
      </c>
      <c r="M70" s="3">
        <v>108</v>
      </c>
      <c r="N70" s="3">
        <v>8</v>
      </c>
      <c r="O70" s="3">
        <v>22</v>
      </c>
      <c r="P70" s="3">
        <v>28</v>
      </c>
      <c r="Q70" s="3">
        <v>0.6</v>
      </c>
      <c r="R70" s="3">
        <v>0</v>
      </c>
      <c r="S70" s="2">
        <v>0</v>
      </c>
      <c r="T70" s="2"/>
      <c r="U70" s="2">
        <v>0.02</v>
      </c>
    </row>
    <row r="71" spans="1:21" s="5" customFormat="1" ht="15" customHeight="1" thickBot="1" x14ac:dyDescent="0.3">
      <c r="A71" s="81" t="s">
        <v>149</v>
      </c>
      <c r="B71" s="1" t="s">
        <v>60</v>
      </c>
      <c r="C71" s="2">
        <v>200</v>
      </c>
      <c r="D71" s="2">
        <v>1.6</v>
      </c>
      <c r="E71" s="2">
        <v>1.1000000000000001</v>
      </c>
      <c r="F71" s="2">
        <v>8.6999999999999993</v>
      </c>
      <c r="G71" s="2">
        <v>50.9</v>
      </c>
      <c r="H71" s="2">
        <v>0.01</v>
      </c>
      <c r="I71" s="3">
        <v>7.0000000000000007E-2</v>
      </c>
      <c r="J71" s="3">
        <v>6.9</v>
      </c>
      <c r="K71" s="3">
        <v>0</v>
      </c>
      <c r="L71" s="2">
        <v>0.3</v>
      </c>
      <c r="M71" s="2">
        <v>81.3</v>
      </c>
      <c r="N71" s="2">
        <v>57</v>
      </c>
      <c r="O71" s="2">
        <v>9.9</v>
      </c>
      <c r="P71" s="2">
        <v>46</v>
      </c>
      <c r="Q71" s="2">
        <v>0.77</v>
      </c>
      <c r="R71" s="2">
        <v>0</v>
      </c>
      <c r="S71" s="2">
        <v>0</v>
      </c>
      <c r="T71" s="2"/>
      <c r="U71" s="3">
        <v>0.01</v>
      </c>
    </row>
    <row r="72" spans="1:21" s="5" customFormat="1" ht="15" customHeight="1" thickBot="1" x14ac:dyDescent="0.3">
      <c r="A72" s="81" t="s">
        <v>87</v>
      </c>
      <c r="B72" s="1" t="s">
        <v>88</v>
      </c>
      <c r="C72" s="2">
        <v>20</v>
      </c>
      <c r="D72" s="2">
        <v>1.7</v>
      </c>
      <c r="E72" s="2">
        <v>0.66</v>
      </c>
      <c r="F72" s="2">
        <v>8.5</v>
      </c>
      <c r="G72" s="2">
        <v>51.8</v>
      </c>
      <c r="H72" s="2">
        <v>0.06</v>
      </c>
      <c r="I72" s="3">
        <v>0.03</v>
      </c>
      <c r="J72" s="3">
        <v>0</v>
      </c>
      <c r="K72" s="3">
        <v>0</v>
      </c>
      <c r="L72" s="2">
        <v>0.08</v>
      </c>
      <c r="M72" s="2">
        <v>23.2</v>
      </c>
      <c r="N72" s="2">
        <v>24.6</v>
      </c>
      <c r="O72" s="2">
        <v>8</v>
      </c>
      <c r="P72" s="2">
        <v>25</v>
      </c>
      <c r="Q72" s="2">
        <v>0.25</v>
      </c>
      <c r="R72" s="2">
        <v>0</v>
      </c>
      <c r="S72" s="2">
        <v>0</v>
      </c>
      <c r="T72" s="2"/>
      <c r="U72" s="2">
        <v>0.05</v>
      </c>
    </row>
    <row r="73" spans="1:21" s="5" customFormat="1" ht="15" customHeight="1" thickBot="1" x14ac:dyDescent="0.3">
      <c r="A73" s="81" t="s">
        <v>87</v>
      </c>
      <c r="B73" s="1" t="s">
        <v>89</v>
      </c>
      <c r="C73" s="2">
        <v>40</v>
      </c>
      <c r="D73" s="2">
        <v>2.13</v>
      </c>
      <c r="E73" s="2">
        <v>1.81</v>
      </c>
      <c r="F73" s="2">
        <v>17.420000000000002</v>
      </c>
      <c r="G73" s="2">
        <v>109.6</v>
      </c>
      <c r="H73" s="2">
        <v>0.11</v>
      </c>
      <c r="I73" s="3">
        <v>0.1</v>
      </c>
      <c r="J73" s="3">
        <v>0</v>
      </c>
      <c r="K73" s="3">
        <v>0</v>
      </c>
      <c r="L73" s="2">
        <v>0.08</v>
      </c>
      <c r="M73" s="2">
        <v>26.4</v>
      </c>
      <c r="N73" s="2">
        <v>50</v>
      </c>
      <c r="O73" s="2">
        <v>6.4</v>
      </c>
      <c r="P73" s="2">
        <v>31.6</v>
      </c>
      <c r="Q73" s="2">
        <v>1.04</v>
      </c>
      <c r="R73" s="2">
        <v>0</v>
      </c>
      <c r="S73" s="76">
        <v>5.0000000000000001E-3</v>
      </c>
      <c r="T73" s="2"/>
      <c r="U73" s="3">
        <v>0</v>
      </c>
    </row>
    <row r="74" spans="1:21" s="44" customFormat="1" ht="15.75" thickBot="1" x14ac:dyDescent="0.3">
      <c r="A74" s="65"/>
      <c r="B74" s="7" t="s">
        <v>56</v>
      </c>
      <c r="C74" s="8">
        <f t="shared" ref="C74:U74" si="10">SUM(C68:C73)</f>
        <v>510</v>
      </c>
      <c r="D74" s="8">
        <f t="shared" si="10"/>
        <v>19.63</v>
      </c>
      <c r="E74" s="8">
        <f t="shared" si="10"/>
        <v>22.07</v>
      </c>
      <c r="F74" s="8">
        <f t="shared" si="10"/>
        <v>58.92</v>
      </c>
      <c r="G74" s="8">
        <f t="shared" si="10"/>
        <v>533.79999999999995</v>
      </c>
      <c r="H74" s="8">
        <f t="shared" si="10"/>
        <v>0.27999999999999997</v>
      </c>
      <c r="I74" s="8">
        <f t="shared" si="10"/>
        <v>0.44999999999999996</v>
      </c>
      <c r="J74" s="8">
        <f t="shared" si="10"/>
        <v>109.9</v>
      </c>
      <c r="K74" s="8">
        <f t="shared" si="10"/>
        <v>11.8</v>
      </c>
      <c r="L74" s="8">
        <f t="shared" si="10"/>
        <v>5.76</v>
      </c>
      <c r="M74" s="8">
        <f t="shared" si="10"/>
        <v>308.89999999999998</v>
      </c>
      <c r="N74" s="8">
        <f t="shared" si="10"/>
        <v>259.60000000000002</v>
      </c>
      <c r="O74" s="8">
        <f t="shared" si="10"/>
        <v>63.3</v>
      </c>
      <c r="P74" s="8">
        <f t="shared" si="10"/>
        <v>303.60000000000002</v>
      </c>
      <c r="Q74" s="8">
        <f t="shared" si="10"/>
        <v>3.26</v>
      </c>
      <c r="R74" s="8">
        <f t="shared" si="10"/>
        <v>0.02</v>
      </c>
      <c r="S74" s="77">
        <f t="shared" si="10"/>
        <v>1.4999999999999999E-2</v>
      </c>
      <c r="T74" s="8">
        <f t="shared" si="10"/>
        <v>0</v>
      </c>
      <c r="U74" s="8">
        <f t="shared" si="10"/>
        <v>0.51</v>
      </c>
    </row>
    <row r="75" spans="1:21" s="5" customFormat="1" ht="15.75" thickBot="1" x14ac:dyDescent="0.3">
      <c r="A75" s="81"/>
      <c r="B75" s="8" t="s">
        <v>41</v>
      </c>
      <c r="C75" s="2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s="5" customFormat="1" ht="18.600000000000001" customHeight="1" thickBot="1" x14ac:dyDescent="0.3">
      <c r="A76" s="81" t="s">
        <v>150</v>
      </c>
      <c r="B76" s="1" t="s">
        <v>103</v>
      </c>
      <c r="C76" s="2">
        <v>60</v>
      </c>
      <c r="D76" s="6">
        <v>0.8</v>
      </c>
      <c r="E76" s="6">
        <v>2.7</v>
      </c>
      <c r="F76" s="6">
        <v>4.5999999999999996</v>
      </c>
      <c r="G76" s="6">
        <v>45.6</v>
      </c>
      <c r="H76" s="6">
        <v>0.01</v>
      </c>
      <c r="I76" s="6">
        <v>0.02</v>
      </c>
      <c r="J76" s="6">
        <v>0.68</v>
      </c>
      <c r="K76" s="6">
        <v>0</v>
      </c>
      <c r="L76" s="6">
        <v>2.2799999999999998</v>
      </c>
      <c r="M76" s="6">
        <v>26</v>
      </c>
      <c r="N76" s="6">
        <v>19</v>
      </c>
      <c r="O76" s="6">
        <v>11</v>
      </c>
      <c r="P76" s="6">
        <v>22</v>
      </c>
      <c r="Q76" s="6">
        <v>0.5</v>
      </c>
      <c r="R76" s="6">
        <v>0.01</v>
      </c>
      <c r="S76" s="6">
        <v>0</v>
      </c>
      <c r="T76" s="6"/>
      <c r="U76" s="6">
        <v>0.11</v>
      </c>
    </row>
    <row r="77" spans="1:21" s="5" customFormat="1" ht="15.75" thickBot="1" x14ac:dyDescent="0.3">
      <c r="A77" s="81" t="s">
        <v>151</v>
      </c>
      <c r="B77" s="1" t="s">
        <v>101</v>
      </c>
      <c r="C77" s="2">
        <v>200</v>
      </c>
      <c r="D77" s="6">
        <v>6.68</v>
      </c>
      <c r="E77" s="6">
        <v>4.5999999999999996</v>
      </c>
      <c r="F77" s="6">
        <v>16.28</v>
      </c>
      <c r="G77" s="6">
        <v>133.13999999999999</v>
      </c>
      <c r="H77" s="6">
        <v>0.1</v>
      </c>
      <c r="I77" s="6">
        <v>0.05</v>
      </c>
      <c r="J77" s="6">
        <v>47.2</v>
      </c>
      <c r="K77" s="6">
        <v>0</v>
      </c>
      <c r="L77" s="6">
        <v>4.76</v>
      </c>
      <c r="M77" s="6">
        <v>72.400000000000006</v>
      </c>
      <c r="N77" s="6">
        <v>27</v>
      </c>
      <c r="O77" s="6">
        <v>19</v>
      </c>
      <c r="P77" s="6">
        <v>80.400000000000006</v>
      </c>
      <c r="Q77" s="6">
        <v>0.57999999999999996</v>
      </c>
      <c r="R77" s="6">
        <v>0.01</v>
      </c>
      <c r="S77" s="6">
        <v>0</v>
      </c>
      <c r="T77" s="6"/>
      <c r="U77" s="6">
        <v>0.18</v>
      </c>
    </row>
    <row r="78" spans="1:21" s="5" customFormat="1" ht="15.75" thickBot="1" x14ac:dyDescent="0.3">
      <c r="A78" s="81" t="s">
        <v>152</v>
      </c>
      <c r="B78" s="1" t="s">
        <v>153</v>
      </c>
      <c r="C78" s="2">
        <v>90</v>
      </c>
      <c r="D78" s="3">
        <v>15.07</v>
      </c>
      <c r="E78" s="3">
        <v>14.17</v>
      </c>
      <c r="F78" s="3">
        <v>5.95</v>
      </c>
      <c r="G78" s="3">
        <v>212.85</v>
      </c>
      <c r="H78" s="3">
        <v>0.08</v>
      </c>
      <c r="I78" s="3">
        <v>0.84</v>
      </c>
      <c r="J78" s="3">
        <v>1792</v>
      </c>
      <c r="K78" s="3">
        <v>0.2</v>
      </c>
      <c r="L78" s="3">
        <v>11.16</v>
      </c>
      <c r="M78" s="3">
        <v>55</v>
      </c>
      <c r="N78" s="3">
        <v>34.869999999999997</v>
      </c>
      <c r="O78" s="3">
        <v>15.75</v>
      </c>
      <c r="P78" s="3">
        <v>198.4</v>
      </c>
      <c r="Q78" s="3">
        <v>1.76</v>
      </c>
      <c r="R78" s="3">
        <v>0.03</v>
      </c>
      <c r="S78" s="3">
        <v>0.01</v>
      </c>
      <c r="T78" s="3"/>
      <c r="U78" s="3">
        <v>1.48</v>
      </c>
    </row>
    <row r="79" spans="1:21" s="5" customFormat="1" ht="15.75" thickBot="1" x14ac:dyDescent="0.3">
      <c r="A79" s="81" t="s">
        <v>154</v>
      </c>
      <c r="B79" s="1" t="s">
        <v>107</v>
      </c>
      <c r="C79" s="2">
        <v>150</v>
      </c>
      <c r="D79" s="2">
        <v>8.3000000000000007</v>
      </c>
      <c r="E79" s="2">
        <v>6.3</v>
      </c>
      <c r="F79" s="2">
        <v>36</v>
      </c>
      <c r="G79" s="2">
        <v>233.7</v>
      </c>
      <c r="H79" s="2">
        <v>0.11</v>
      </c>
      <c r="I79" s="2">
        <v>0.12</v>
      </c>
      <c r="J79" s="2">
        <v>19.2</v>
      </c>
      <c r="K79" s="2">
        <v>0.9</v>
      </c>
      <c r="L79" s="2">
        <v>0</v>
      </c>
      <c r="M79" s="2">
        <v>119</v>
      </c>
      <c r="N79" s="2">
        <v>15</v>
      </c>
      <c r="O79" s="2">
        <v>60</v>
      </c>
      <c r="P79" s="2">
        <v>151</v>
      </c>
      <c r="Q79" s="2">
        <v>1.34</v>
      </c>
      <c r="R79" s="2">
        <v>0.02</v>
      </c>
      <c r="S79" s="2">
        <v>0</v>
      </c>
      <c r="T79" s="2"/>
      <c r="U79" s="2">
        <v>0.16</v>
      </c>
    </row>
    <row r="80" spans="1:21" s="5" customFormat="1" ht="15" customHeight="1" thickBot="1" x14ac:dyDescent="0.3">
      <c r="A80" s="81" t="s">
        <v>155</v>
      </c>
      <c r="B80" s="1" t="s">
        <v>156</v>
      </c>
      <c r="C80" s="2">
        <v>200</v>
      </c>
      <c r="D80" s="2">
        <v>0.5</v>
      </c>
      <c r="E80" s="2">
        <v>0.2</v>
      </c>
      <c r="F80" s="2">
        <v>19.5</v>
      </c>
      <c r="G80" s="2">
        <v>81.3</v>
      </c>
      <c r="H80" s="2">
        <v>0</v>
      </c>
      <c r="I80" s="2">
        <v>0.02</v>
      </c>
      <c r="J80" s="2">
        <v>1.5</v>
      </c>
      <c r="K80" s="2">
        <v>0</v>
      </c>
      <c r="L80" s="2">
        <v>0.3</v>
      </c>
      <c r="M80" s="2">
        <v>79</v>
      </c>
      <c r="N80" s="2">
        <v>18</v>
      </c>
      <c r="O80" s="2">
        <v>22</v>
      </c>
      <c r="P80" s="2">
        <v>18</v>
      </c>
      <c r="Q80" s="2">
        <v>0.67</v>
      </c>
      <c r="R80" s="2">
        <v>0</v>
      </c>
      <c r="S80" s="2">
        <v>0</v>
      </c>
      <c r="T80" s="2"/>
      <c r="U80" s="2">
        <v>0.01</v>
      </c>
    </row>
    <row r="81" spans="1:21" s="5" customFormat="1" ht="15" customHeight="1" thickBot="1" x14ac:dyDescent="0.3">
      <c r="A81" s="81" t="s">
        <v>87</v>
      </c>
      <c r="B81" s="1" t="s">
        <v>88</v>
      </c>
      <c r="C81" s="2">
        <v>20</v>
      </c>
      <c r="D81" s="2">
        <v>1.7</v>
      </c>
      <c r="E81" s="2">
        <v>0.66</v>
      </c>
      <c r="F81" s="2">
        <v>8.5</v>
      </c>
      <c r="G81" s="2">
        <v>51.8</v>
      </c>
      <c r="H81" s="2">
        <v>0.06</v>
      </c>
      <c r="I81" s="3">
        <v>0.03</v>
      </c>
      <c r="J81" s="3">
        <v>0</v>
      </c>
      <c r="K81" s="3">
        <v>0</v>
      </c>
      <c r="L81" s="2">
        <v>0.08</v>
      </c>
      <c r="M81" s="2">
        <v>23.2</v>
      </c>
      <c r="N81" s="2">
        <v>24.6</v>
      </c>
      <c r="O81" s="2">
        <v>8</v>
      </c>
      <c r="P81" s="2">
        <v>25</v>
      </c>
      <c r="Q81" s="2">
        <v>0.25</v>
      </c>
      <c r="R81" s="2">
        <v>0</v>
      </c>
      <c r="S81" s="2">
        <v>0</v>
      </c>
      <c r="T81" s="2"/>
      <c r="U81" s="2">
        <v>0.05</v>
      </c>
    </row>
    <row r="82" spans="1:21" s="5" customFormat="1" ht="15" customHeight="1" thickBot="1" x14ac:dyDescent="0.3">
      <c r="A82" s="81" t="s">
        <v>87</v>
      </c>
      <c r="B82" s="1" t="s">
        <v>89</v>
      </c>
      <c r="C82" s="2">
        <v>50</v>
      </c>
      <c r="D82" s="2">
        <v>3.33</v>
      </c>
      <c r="E82" s="2">
        <v>2.2599999999999998</v>
      </c>
      <c r="F82" s="2">
        <v>24.77</v>
      </c>
      <c r="G82" s="2">
        <v>137</v>
      </c>
      <c r="H82" s="2">
        <v>0.16</v>
      </c>
      <c r="I82" s="2">
        <v>0.13</v>
      </c>
      <c r="J82" s="2">
        <v>0</v>
      </c>
      <c r="K82" s="2">
        <v>0</v>
      </c>
      <c r="L82" s="2">
        <v>0.1</v>
      </c>
      <c r="M82" s="2">
        <v>30.5</v>
      </c>
      <c r="N82" s="2">
        <v>72.5</v>
      </c>
      <c r="O82" s="2">
        <v>10.5</v>
      </c>
      <c r="P82" s="2">
        <v>44.5</v>
      </c>
      <c r="Q82" s="2">
        <v>1.07</v>
      </c>
      <c r="R82" s="2">
        <v>0</v>
      </c>
      <c r="S82" s="76">
        <v>5.0000000000000001E-3</v>
      </c>
      <c r="T82" s="2"/>
      <c r="U82" s="2">
        <v>0</v>
      </c>
    </row>
    <row r="83" spans="1:21" s="44" customFormat="1" ht="15.75" thickBot="1" x14ac:dyDescent="0.3">
      <c r="A83" s="65"/>
      <c r="B83" s="7" t="s">
        <v>57</v>
      </c>
      <c r="C83" s="8">
        <f t="shared" ref="C83:U83" si="11">SUM(C76:C82)</f>
        <v>770</v>
      </c>
      <c r="D83" s="8">
        <f t="shared" si="11"/>
        <v>36.380000000000003</v>
      </c>
      <c r="E83" s="8">
        <f t="shared" si="11"/>
        <v>30.89</v>
      </c>
      <c r="F83" s="8">
        <f t="shared" si="11"/>
        <v>115.6</v>
      </c>
      <c r="G83" s="8">
        <f t="shared" si="11"/>
        <v>895.38999999999987</v>
      </c>
      <c r="H83" s="8">
        <f t="shared" si="11"/>
        <v>0.52</v>
      </c>
      <c r="I83" s="8">
        <f t="shared" si="11"/>
        <v>1.21</v>
      </c>
      <c r="J83" s="8">
        <f t="shared" si="11"/>
        <v>1860.5800000000002</v>
      </c>
      <c r="K83" s="8">
        <f t="shared" si="11"/>
        <v>1.1000000000000001</v>
      </c>
      <c r="L83" s="8">
        <f t="shared" si="11"/>
        <v>18.68</v>
      </c>
      <c r="M83" s="8">
        <f t="shared" si="11"/>
        <v>405.09999999999997</v>
      </c>
      <c r="N83" s="8">
        <f t="shared" si="11"/>
        <v>210.97</v>
      </c>
      <c r="O83" s="8">
        <f t="shared" si="11"/>
        <v>146.25</v>
      </c>
      <c r="P83" s="8">
        <f t="shared" si="11"/>
        <v>539.29999999999995</v>
      </c>
      <c r="Q83" s="8">
        <f t="shared" si="11"/>
        <v>6.17</v>
      </c>
      <c r="R83" s="8">
        <f t="shared" si="11"/>
        <v>7.0000000000000007E-2</v>
      </c>
      <c r="S83" s="8">
        <f t="shared" si="11"/>
        <v>1.4999999999999999E-2</v>
      </c>
      <c r="T83" s="8">
        <f t="shared" si="11"/>
        <v>0</v>
      </c>
      <c r="U83" s="8">
        <f t="shared" si="11"/>
        <v>1.99</v>
      </c>
    </row>
    <row r="84" spans="1:21" s="5" customFormat="1" ht="15.75" thickBot="1" x14ac:dyDescent="0.3">
      <c r="A84" s="81"/>
      <c r="B84" s="7" t="s">
        <v>58</v>
      </c>
      <c r="C84" s="8">
        <f t="shared" ref="C84:U84" si="12">C74+C83</f>
        <v>1280</v>
      </c>
      <c r="D84" s="8">
        <f t="shared" si="12"/>
        <v>56.010000000000005</v>
      </c>
      <c r="E84" s="8">
        <f t="shared" si="12"/>
        <v>52.96</v>
      </c>
      <c r="F84" s="8">
        <f t="shared" si="12"/>
        <v>174.51999999999998</v>
      </c>
      <c r="G84" s="8">
        <f t="shared" si="12"/>
        <v>1429.1899999999998</v>
      </c>
      <c r="H84" s="8">
        <f t="shared" si="12"/>
        <v>0.8</v>
      </c>
      <c r="I84" s="8">
        <f t="shared" si="12"/>
        <v>1.66</v>
      </c>
      <c r="J84" s="8">
        <f t="shared" si="12"/>
        <v>1970.4800000000002</v>
      </c>
      <c r="K84" s="8">
        <f t="shared" si="12"/>
        <v>12.9</v>
      </c>
      <c r="L84" s="8">
        <f t="shared" si="12"/>
        <v>24.439999999999998</v>
      </c>
      <c r="M84" s="8">
        <f t="shared" si="12"/>
        <v>714</v>
      </c>
      <c r="N84" s="8">
        <f t="shared" si="12"/>
        <v>470.57000000000005</v>
      </c>
      <c r="O84" s="8">
        <f t="shared" si="12"/>
        <v>209.55</v>
      </c>
      <c r="P84" s="8">
        <f t="shared" si="12"/>
        <v>842.9</v>
      </c>
      <c r="Q84" s="8">
        <f t="shared" si="12"/>
        <v>9.43</v>
      </c>
      <c r="R84" s="8">
        <f t="shared" si="12"/>
        <v>9.0000000000000011E-2</v>
      </c>
      <c r="S84" s="77">
        <f t="shared" si="12"/>
        <v>0.03</v>
      </c>
      <c r="T84" s="8">
        <f t="shared" si="12"/>
        <v>0</v>
      </c>
      <c r="U84" s="8">
        <f t="shared" si="12"/>
        <v>2.5</v>
      </c>
    </row>
    <row r="85" spans="1:21" s="5" customFormat="1" ht="16.149999999999999" customHeight="1" thickBot="1" x14ac:dyDescent="0.3">
      <c r="A85" s="91" t="s">
        <v>22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3"/>
    </row>
    <row r="86" spans="1:21" s="5" customFormat="1" ht="16.149999999999999" customHeight="1" thickBot="1" x14ac:dyDescent="0.3">
      <c r="A86" s="82"/>
      <c r="B86" s="83" t="s">
        <v>40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</row>
    <row r="87" spans="1:21" s="5" customFormat="1" ht="16.149999999999999" customHeight="1" thickBot="1" x14ac:dyDescent="0.3">
      <c r="A87" s="81" t="s">
        <v>157</v>
      </c>
      <c r="B87" s="1" t="s">
        <v>97</v>
      </c>
      <c r="C87" s="2">
        <v>150</v>
      </c>
      <c r="D87" s="6">
        <v>4.3499999999999996</v>
      </c>
      <c r="E87" s="6">
        <v>4.3499999999999996</v>
      </c>
      <c r="F87" s="6">
        <v>29.75</v>
      </c>
      <c r="G87" s="6">
        <v>155.91999999999999</v>
      </c>
      <c r="H87" s="6">
        <v>0.05</v>
      </c>
      <c r="I87" s="6">
        <v>0.06</v>
      </c>
      <c r="J87" s="6">
        <v>25.95</v>
      </c>
      <c r="K87" s="6">
        <v>0.5</v>
      </c>
      <c r="L87" s="6">
        <v>0.39</v>
      </c>
      <c r="M87" s="6">
        <v>68.25</v>
      </c>
      <c r="N87" s="6">
        <v>97.75</v>
      </c>
      <c r="O87" s="6">
        <v>17.25</v>
      </c>
      <c r="P87" s="6">
        <v>78.5</v>
      </c>
      <c r="Q87" s="6">
        <v>0.21</v>
      </c>
      <c r="R87" s="6">
        <v>0.02</v>
      </c>
      <c r="S87" s="6">
        <v>0</v>
      </c>
      <c r="T87" s="6"/>
      <c r="U87" s="6">
        <v>0.05</v>
      </c>
    </row>
    <row r="88" spans="1:21" s="5" customFormat="1" ht="15.75" thickBot="1" x14ac:dyDescent="0.3">
      <c r="A88" s="81" t="s">
        <v>189</v>
      </c>
      <c r="B88" s="1" t="s">
        <v>190</v>
      </c>
      <c r="C88" s="2">
        <v>20</v>
      </c>
      <c r="D88" s="3">
        <v>4.66</v>
      </c>
      <c r="E88" s="3">
        <v>5.86</v>
      </c>
      <c r="F88" s="3">
        <v>0</v>
      </c>
      <c r="G88" s="3">
        <v>71.66</v>
      </c>
      <c r="H88" s="3">
        <v>0.01</v>
      </c>
      <c r="I88" s="3">
        <v>0.06</v>
      </c>
      <c r="J88" s="2">
        <v>52</v>
      </c>
      <c r="K88" s="2">
        <v>1.9</v>
      </c>
      <c r="L88" s="3">
        <v>0.14000000000000001</v>
      </c>
      <c r="M88" s="3">
        <v>17.329999999999998</v>
      </c>
      <c r="N88" s="3">
        <v>176</v>
      </c>
      <c r="O88" s="3">
        <v>7.33</v>
      </c>
      <c r="P88" s="3">
        <v>100</v>
      </c>
      <c r="Q88" s="3">
        <v>0.2</v>
      </c>
      <c r="R88" s="3">
        <v>0</v>
      </c>
      <c r="S88" s="2">
        <v>0</v>
      </c>
      <c r="T88" s="2"/>
      <c r="U88" s="2">
        <v>0</v>
      </c>
    </row>
    <row r="89" spans="1:21" s="5" customFormat="1" ht="15" customHeight="1" thickBot="1" x14ac:dyDescent="0.3">
      <c r="A89" s="81" t="s">
        <v>87</v>
      </c>
      <c r="B89" s="1" t="s">
        <v>195</v>
      </c>
      <c r="C89" s="2">
        <v>100</v>
      </c>
      <c r="D89" s="6">
        <v>0.8</v>
      </c>
      <c r="E89" s="6">
        <v>0.2</v>
      </c>
      <c r="F89" s="6">
        <v>7.5</v>
      </c>
      <c r="G89" s="6">
        <v>38</v>
      </c>
      <c r="H89" s="6">
        <v>0.06</v>
      </c>
      <c r="I89" s="6">
        <v>0.03</v>
      </c>
      <c r="J89" s="6">
        <v>10</v>
      </c>
      <c r="K89" s="6">
        <v>0</v>
      </c>
      <c r="L89" s="6">
        <v>18</v>
      </c>
      <c r="M89" s="6">
        <v>45</v>
      </c>
      <c r="N89" s="6">
        <v>35</v>
      </c>
      <c r="O89" s="6">
        <v>11</v>
      </c>
      <c r="P89" s="6">
        <v>17</v>
      </c>
      <c r="Q89" s="6">
        <v>0.1</v>
      </c>
      <c r="R89" s="6">
        <v>0</v>
      </c>
      <c r="S89" s="6">
        <v>0</v>
      </c>
      <c r="T89" s="6"/>
      <c r="U89" s="6">
        <v>0.5</v>
      </c>
    </row>
    <row r="90" spans="1:21" s="5" customFormat="1" ht="15" customHeight="1" thickBot="1" x14ac:dyDescent="0.3">
      <c r="A90" s="81" t="s">
        <v>126</v>
      </c>
      <c r="B90" s="1" t="s">
        <v>17</v>
      </c>
      <c r="C90" s="2">
        <v>200</v>
      </c>
      <c r="D90" s="2">
        <v>0.2</v>
      </c>
      <c r="E90" s="2">
        <v>0</v>
      </c>
      <c r="F90" s="2">
        <v>6.5</v>
      </c>
      <c r="G90" s="2">
        <v>26.8</v>
      </c>
      <c r="H90" s="2">
        <v>0</v>
      </c>
      <c r="I90" s="3">
        <v>0.01</v>
      </c>
      <c r="J90" s="3">
        <v>0.3</v>
      </c>
      <c r="K90" s="3">
        <v>0</v>
      </c>
      <c r="L90" s="2">
        <v>0.04</v>
      </c>
      <c r="M90" s="2">
        <v>20.8</v>
      </c>
      <c r="N90" s="2">
        <v>4.5</v>
      </c>
      <c r="O90" s="2">
        <v>3.8</v>
      </c>
      <c r="P90" s="2">
        <v>7.2</v>
      </c>
      <c r="Q90" s="2">
        <v>0.73</v>
      </c>
      <c r="R90" s="2">
        <v>0</v>
      </c>
      <c r="S90" s="2">
        <v>0</v>
      </c>
      <c r="T90" s="2"/>
      <c r="U90" s="3">
        <v>0</v>
      </c>
    </row>
    <row r="91" spans="1:21" s="5" customFormat="1" ht="15" customHeight="1" thickBot="1" x14ac:dyDescent="0.3">
      <c r="A91" s="81" t="s">
        <v>87</v>
      </c>
      <c r="B91" s="1" t="s">
        <v>88</v>
      </c>
      <c r="C91" s="2">
        <v>20</v>
      </c>
      <c r="D91" s="2">
        <v>1.7</v>
      </c>
      <c r="E91" s="2">
        <v>0.66</v>
      </c>
      <c r="F91" s="2">
        <v>8.5</v>
      </c>
      <c r="G91" s="2">
        <v>51.8</v>
      </c>
      <c r="H91" s="2">
        <v>0.06</v>
      </c>
      <c r="I91" s="3">
        <v>0.03</v>
      </c>
      <c r="J91" s="3">
        <v>0</v>
      </c>
      <c r="K91" s="3">
        <v>0</v>
      </c>
      <c r="L91" s="2">
        <v>0.08</v>
      </c>
      <c r="M91" s="2">
        <v>23.2</v>
      </c>
      <c r="N91" s="2">
        <v>24.6</v>
      </c>
      <c r="O91" s="2">
        <v>8</v>
      </c>
      <c r="P91" s="2">
        <v>25</v>
      </c>
      <c r="Q91" s="2">
        <v>0.25</v>
      </c>
      <c r="R91" s="2">
        <v>0</v>
      </c>
      <c r="S91" s="2">
        <v>0</v>
      </c>
      <c r="T91" s="2"/>
      <c r="U91" s="2">
        <v>0.05</v>
      </c>
    </row>
    <row r="92" spans="1:21" s="5" customFormat="1" ht="15" customHeight="1" thickBot="1" x14ac:dyDescent="0.3">
      <c r="A92" s="81" t="s">
        <v>87</v>
      </c>
      <c r="B92" s="1" t="s">
        <v>89</v>
      </c>
      <c r="C92" s="2">
        <v>40</v>
      </c>
      <c r="D92" s="2">
        <v>2.13</v>
      </c>
      <c r="E92" s="2">
        <v>1.81</v>
      </c>
      <c r="F92" s="2">
        <v>17.420000000000002</v>
      </c>
      <c r="G92" s="2">
        <v>109.6</v>
      </c>
      <c r="H92" s="2">
        <v>0.11</v>
      </c>
      <c r="I92" s="3">
        <v>0.1</v>
      </c>
      <c r="J92" s="3">
        <v>0</v>
      </c>
      <c r="K92" s="3">
        <v>0</v>
      </c>
      <c r="L92" s="2">
        <v>0.08</v>
      </c>
      <c r="M92" s="2">
        <v>26.4</v>
      </c>
      <c r="N92" s="2">
        <v>50</v>
      </c>
      <c r="O92" s="2">
        <v>6.4</v>
      </c>
      <c r="P92" s="2">
        <v>31.6</v>
      </c>
      <c r="Q92" s="2">
        <v>1.04</v>
      </c>
      <c r="R92" s="2">
        <v>0</v>
      </c>
      <c r="S92" s="76">
        <v>5.0000000000000001E-3</v>
      </c>
      <c r="T92" s="2"/>
      <c r="U92" s="3">
        <v>0</v>
      </c>
    </row>
    <row r="93" spans="1:21" s="44" customFormat="1" ht="16.149999999999999" customHeight="1" thickBot="1" x14ac:dyDescent="0.3">
      <c r="A93" s="65"/>
      <c r="B93" s="7" t="s">
        <v>56</v>
      </c>
      <c r="C93" s="8">
        <f>SUM(C87:C92)</f>
        <v>530</v>
      </c>
      <c r="D93" s="8">
        <f>SUM(D87:D92)</f>
        <v>13.84</v>
      </c>
      <c r="E93" s="8">
        <f t="shared" ref="E93:U93" si="13">SUM(E87:E92)</f>
        <v>12.88</v>
      </c>
      <c r="F93" s="8">
        <f t="shared" si="13"/>
        <v>69.67</v>
      </c>
      <c r="G93" s="8">
        <f t="shared" si="13"/>
        <v>453.78</v>
      </c>
      <c r="H93" s="8">
        <f t="shared" si="13"/>
        <v>0.28999999999999998</v>
      </c>
      <c r="I93" s="8">
        <f t="shared" si="13"/>
        <v>0.29000000000000004</v>
      </c>
      <c r="J93" s="8">
        <f t="shared" si="13"/>
        <v>88.25</v>
      </c>
      <c r="K93" s="8">
        <f t="shared" si="13"/>
        <v>2.4</v>
      </c>
      <c r="L93" s="8">
        <f t="shared" si="13"/>
        <v>18.729999999999997</v>
      </c>
      <c r="M93" s="8">
        <f t="shared" si="13"/>
        <v>200.98</v>
      </c>
      <c r="N93" s="8">
        <f t="shared" si="13"/>
        <v>387.85</v>
      </c>
      <c r="O93" s="8">
        <f t="shared" si="13"/>
        <v>53.779999999999994</v>
      </c>
      <c r="P93" s="8">
        <f t="shared" si="13"/>
        <v>259.3</v>
      </c>
      <c r="Q93" s="8">
        <f t="shared" si="13"/>
        <v>2.5300000000000002</v>
      </c>
      <c r="R93" s="8">
        <f t="shared" si="13"/>
        <v>0.02</v>
      </c>
      <c r="S93" s="77">
        <f t="shared" si="13"/>
        <v>5.0000000000000001E-3</v>
      </c>
      <c r="T93" s="8">
        <f t="shared" si="13"/>
        <v>0</v>
      </c>
      <c r="U93" s="8">
        <f t="shared" si="13"/>
        <v>0.60000000000000009</v>
      </c>
    </row>
    <row r="94" spans="1:21" s="5" customFormat="1" ht="15.75" thickBot="1" x14ac:dyDescent="0.3">
      <c r="A94" s="81"/>
      <c r="B94" s="8" t="s">
        <v>41</v>
      </c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s="5" customFormat="1" ht="15" customHeight="1" thickBot="1" x14ac:dyDescent="0.3">
      <c r="A95" s="81" t="s">
        <v>159</v>
      </c>
      <c r="B95" s="1" t="s">
        <v>158</v>
      </c>
      <c r="C95" s="2">
        <v>60</v>
      </c>
      <c r="D95" s="2">
        <v>1.7</v>
      </c>
      <c r="E95" s="2">
        <v>0.1</v>
      </c>
      <c r="F95" s="2">
        <v>3.5</v>
      </c>
      <c r="G95" s="2">
        <v>22.1</v>
      </c>
      <c r="H95" s="2">
        <v>0.05</v>
      </c>
      <c r="I95" s="3">
        <v>0.02</v>
      </c>
      <c r="J95" s="3">
        <v>18</v>
      </c>
      <c r="K95" s="3">
        <v>0</v>
      </c>
      <c r="L95" s="2">
        <v>2.4</v>
      </c>
      <c r="M95" s="2">
        <v>29</v>
      </c>
      <c r="N95" s="2">
        <v>11</v>
      </c>
      <c r="O95" s="2">
        <v>11</v>
      </c>
      <c r="P95" s="2">
        <v>32</v>
      </c>
      <c r="Q95" s="2">
        <v>0.27</v>
      </c>
      <c r="R95" s="2">
        <v>0</v>
      </c>
      <c r="S95" s="2">
        <v>0</v>
      </c>
      <c r="T95" s="2"/>
      <c r="U95" s="3">
        <v>0</v>
      </c>
    </row>
    <row r="96" spans="1:21" s="5" customFormat="1" ht="15.75" thickBot="1" x14ac:dyDescent="0.3">
      <c r="A96" s="81" t="s">
        <v>160</v>
      </c>
      <c r="B96" s="1" t="s">
        <v>111</v>
      </c>
      <c r="C96" s="2">
        <v>200</v>
      </c>
      <c r="D96" s="3">
        <v>7.9</v>
      </c>
      <c r="E96" s="3">
        <v>3.84</v>
      </c>
      <c r="F96" s="3">
        <v>12.44</v>
      </c>
      <c r="G96" s="3">
        <v>115.66</v>
      </c>
      <c r="H96" s="3">
        <v>0.06</v>
      </c>
      <c r="I96" s="3">
        <v>0.08</v>
      </c>
      <c r="J96" s="3">
        <v>74.599999999999994</v>
      </c>
      <c r="K96" s="3">
        <v>17.2</v>
      </c>
      <c r="L96" s="3">
        <v>5.84</v>
      </c>
      <c r="M96" s="3">
        <v>117.2</v>
      </c>
      <c r="N96" s="3">
        <v>77</v>
      </c>
      <c r="O96" s="3">
        <v>24.6</v>
      </c>
      <c r="P96" s="3">
        <v>109</v>
      </c>
      <c r="Q96" s="3">
        <v>0.59</v>
      </c>
      <c r="R96" s="3">
        <v>0.02</v>
      </c>
      <c r="S96" s="3">
        <v>0.01</v>
      </c>
      <c r="T96" s="3"/>
      <c r="U96" s="3">
        <v>1.18</v>
      </c>
    </row>
    <row r="97" spans="1:23" s="5" customFormat="1" ht="15.6" customHeight="1" thickBot="1" x14ac:dyDescent="0.3">
      <c r="A97" s="10" t="s">
        <v>203</v>
      </c>
      <c r="B97" s="16" t="s">
        <v>198</v>
      </c>
      <c r="C97" s="10">
        <v>90</v>
      </c>
      <c r="D97" s="18">
        <v>13.05</v>
      </c>
      <c r="E97" s="17">
        <v>13.2</v>
      </c>
      <c r="F97" s="18">
        <v>7.2</v>
      </c>
      <c r="G97" s="17">
        <v>199.65</v>
      </c>
      <c r="H97" s="18">
        <v>0.03</v>
      </c>
      <c r="I97" s="17">
        <v>0.09</v>
      </c>
      <c r="J97" s="17">
        <v>1.66</v>
      </c>
      <c r="K97" s="18">
        <v>0</v>
      </c>
      <c r="L97" s="17">
        <v>0.42</v>
      </c>
      <c r="M97" s="17">
        <v>50.5</v>
      </c>
      <c r="N97" s="17">
        <v>24</v>
      </c>
      <c r="O97" s="17">
        <v>19.5</v>
      </c>
      <c r="P97" s="17">
        <v>138</v>
      </c>
      <c r="Q97" s="17">
        <v>0.67</v>
      </c>
      <c r="R97" s="17">
        <v>0.01</v>
      </c>
      <c r="S97" s="17">
        <v>0</v>
      </c>
      <c r="T97" s="19"/>
      <c r="U97" s="19">
        <v>0.32</v>
      </c>
      <c r="V97" s="75"/>
      <c r="W97" s="63"/>
    </row>
    <row r="98" spans="1:23" s="5" customFormat="1" ht="15.6" customHeight="1" thickBot="1" x14ac:dyDescent="0.3">
      <c r="A98" s="81" t="s">
        <v>204</v>
      </c>
      <c r="B98" s="80" t="s">
        <v>205</v>
      </c>
      <c r="C98" s="10">
        <v>20</v>
      </c>
      <c r="D98" s="18">
        <v>0.72</v>
      </c>
      <c r="E98" s="17">
        <v>1.48</v>
      </c>
      <c r="F98" s="18">
        <v>1.92</v>
      </c>
      <c r="G98" s="17">
        <v>23.84</v>
      </c>
      <c r="H98" s="18">
        <v>0</v>
      </c>
      <c r="I98" s="17">
        <v>0.02</v>
      </c>
      <c r="J98" s="17">
        <v>6.96</v>
      </c>
      <c r="K98" s="18">
        <v>0.2</v>
      </c>
      <c r="L98" s="17">
        <v>0.1</v>
      </c>
      <c r="M98" s="17">
        <v>26.2</v>
      </c>
      <c r="N98" s="17">
        <v>22</v>
      </c>
      <c r="O98" s="17">
        <v>2.6</v>
      </c>
      <c r="P98" s="17">
        <v>17.399999999999999</v>
      </c>
      <c r="Q98" s="17">
        <v>0.03</v>
      </c>
      <c r="R98" s="17">
        <v>0</v>
      </c>
      <c r="S98" s="17">
        <v>0</v>
      </c>
      <c r="T98" s="19"/>
      <c r="U98" s="19">
        <v>0.04</v>
      </c>
      <c r="V98" s="62"/>
      <c r="W98" s="63"/>
    </row>
    <row r="99" spans="1:23" s="5" customFormat="1" ht="15.75" thickBot="1" x14ac:dyDescent="0.3">
      <c r="A99" s="81" t="s">
        <v>196</v>
      </c>
      <c r="B99" s="1" t="s">
        <v>197</v>
      </c>
      <c r="C99" s="2">
        <v>150</v>
      </c>
      <c r="D99" s="2">
        <v>5.4</v>
      </c>
      <c r="E99" s="2">
        <v>4.9000000000000004</v>
      </c>
      <c r="F99" s="2">
        <v>32.799999999999997</v>
      </c>
      <c r="G99" s="2">
        <v>196.8</v>
      </c>
      <c r="H99" s="2">
        <v>0.06</v>
      </c>
      <c r="I99" s="2">
        <v>0.03</v>
      </c>
      <c r="J99" s="2">
        <v>18.399999999999999</v>
      </c>
      <c r="K99" s="2">
        <v>0.9</v>
      </c>
      <c r="L99" s="2">
        <v>0</v>
      </c>
      <c r="M99" s="2">
        <v>53.8</v>
      </c>
      <c r="N99" s="2">
        <v>12</v>
      </c>
      <c r="O99" s="2">
        <v>7.2</v>
      </c>
      <c r="P99" s="2">
        <v>41</v>
      </c>
      <c r="Q99" s="2">
        <v>0.43</v>
      </c>
      <c r="R99" s="2">
        <v>0.02</v>
      </c>
      <c r="S99" s="2">
        <v>0</v>
      </c>
      <c r="T99" s="2"/>
      <c r="U99" s="2">
        <v>0.12</v>
      </c>
    </row>
    <row r="100" spans="1:23" s="5" customFormat="1" ht="15" customHeight="1" thickBot="1" x14ac:dyDescent="0.3">
      <c r="A100" s="81" t="s">
        <v>161</v>
      </c>
      <c r="B100" s="1" t="s">
        <v>162</v>
      </c>
      <c r="C100" s="2">
        <v>200</v>
      </c>
      <c r="D100" s="2">
        <v>0.2</v>
      </c>
      <c r="E100" s="2">
        <v>0</v>
      </c>
      <c r="F100" s="2">
        <v>8</v>
      </c>
      <c r="G100" s="2">
        <v>33</v>
      </c>
      <c r="H100" s="2">
        <v>0.01</v>
      </c>
      <c r="I100" s="3">
        <v>0.01</v>
      </c>
      <c r="J100" s="3">
        <v>1.06</v>
      </c>
      <c r="K100" s="3">
        <v>0</v>
      </c>
      <c r="L100" s="2">
        <v>5.28</v>
      </c>
      <c r="M100" s="2">
        <v>36</v>
      </c>
      <c r="N100" s="2">
        <v>6.7</v>
      </c>
      <c r="O100" s="2">
        <v>2.5</v>
      </c>
      <c r="P100" s="2">
        <v>4.4000000000000004</v>
      </c>
      <c r="Q100" s="2">
        <v>0.08</v>
      </c>
      <c r="R100" s="2">
        <v>0</v>
      </c>
      <c r="S100" s="2">
        <v>0</v>
      </c>
      <c r="T100" s="2"/>
      <c r="U100" s="3">
        <v>0.03</v>
      </c>
    </row>
    <row r="101" spans="1:23" s="5" customFormat="1" ht="15" customHeight="1" thickBot="1" x14ac:dyDescent="0.3">
      <c r="A101" s="81" t="s">
        <v>87</v>
      </c>
      <c r="B101" s="1" t="s">
        <v>88</v>
      </c>
      <c r="C101" s="2">
        <v>20</v>
      </c>
      <c r="D101" s="2">
        <v>1.7</v>
      </c>
      <c r="E101" s="2">
        <v>0.66</v>
      </c>
      <c r="F101" s="2">
        <v>8.5</v>
      </c>
      <c r="G101" s="2">
        <v>51.8</v>
      </c>
      <c r="H101" s="2">
        <v>0.06</v>
      </c>
      <c r="I101" s="3">
        <v>0.03</v>
      </c>
      <c r="J101" s="3">
        <v>0</v>
      </c>
      <c r="K101" s="3">
        <v>0</v>
      </c>
      <c r="L101" s="2">
        <v>0.08</v>
      </c>
      <c r="M101" s="2">
        <v>23.2</v>
      </c>
      <c r="N101" s="2">
        <v>24.6</v>
      </c>
      <c r="O101" s="2">
        <v>8</v>
      </c>
      <c r="P101" s="2">
        <v>25</v>
      </c>
      <c r="Q101" s="2">
        <v>0.25</v>
      </c>
      <c r="R101" s="2">
        <v>0</v>
      </c>
      <c r="S101" s="2">
        <v>0</v>
      </c>
      <c r="T101" s="2"/>
      <c r="U101" s="2">
        <v>0.05</v>
      </c>
    </row>
    <row r="102" spans="1:23" s="5" customFormat="1" ht="15" customHeight="1" thickBot="1" x14ac:dyDescent="0.3">
      <c r="A102" s="81" t="s">
        <v>87</v>
      </c>
      <c r="B102" s="1" t="s">
        <v>89</v>
      </c>
      <c r="C102" s="2">
        <v>50</v>
      </c>
      <c r="D102" s="2">
        <v>3.33</v>
      </c>
      <c r="E102" s="2">
        <v>2.2599999999999998</v>
      </c>
      <c r="F102" s="2">
        <v>24.77</v>
      </c>
      <c r="G102" s="2">
        <v>137</v>
      </c>
      <c r="H102" s="2">
        <v>0.16</v>
      </c>
      <c r="I102" s="2">
        <v>0.13</v>
      </c>
      <c r="J102" s="2">
        <v>0</v>
      </c>
      <c r="K102" s="2">
        <v>0</v>
      </c>
      <c r="L102" s="2">
        <v>0.1</v>
      </c>
      <c r="M102" s="2">
        <v>30.5</v>
      </c>
      <c r="N102" s="2">
        <v>72.5</v>
      </c>
      <c r="O102" s="2">
        <v>10.5</v>
      </c>
      <c r="P102" s="2">
        <v>44.5</v>
      </c>
      <c r="Q102" s="2">
        <v>1.07</v>
      </c>
      <c r="R102" s="2">
        <v>0</v>
      </c>
      <c r="S102" s="76">
        <v>5.0000000000000001E-3</v>
      </c>
      <c r="T102" s="2"/>
      <c r="U102" s="2">
        <v>0</v>
      </c>
    </row>
    <row r="103" spans="1:23" s="44" customFormat="1" ht="15.75" thickBot="1" x14ac:dyDescent="0.3">
      <c r="A103" s="65"/>
      <c r="B103" s="7" t="s">
        <v>57</v>
      </c>
      <c r="C103" s="8">
        <f t="shared" ref="C103:U103" si="14">SUM(C95:C102)</f>
        <v>790</v>
      </c>
      <c r="D103" s="8">
        <f t="shared" si="14"/>
        <v>33.999999999999993</v>
      </c>
      <c r="E103" s="8">
        <f t="shared" si="14"/>
        <v>26.440000000000005</v>
      </c>
      <c r="F103" s="8">
        <f t="shared" si="14"/>
        <v>99.13</v>
      </c>
      <c r="G103" s="8">
        <f t="shared" si="14"/>
        <v>779.84999999999991</v>
      </c>
      <c r="H103" s="8">
        <f t="shared" si="14"/>
        <v>0.43000000000000005</v>
      </c>
      <c r="I103" s="8">
        <f t="shared" si="14"/>
        <v>0.41000000000000003</v>
      </c>
      <c r="J103" s="8">
        <f t="shared" si="14"/>
        <v>120.67999999999998</v>
      </c>
      <c r="K103" s="8">
        <f t="shared" si="14"/>
        <v>18.299999999999997</v>
      </c>
      <c r="L103" s="8">
        <f t="shared" si="14"/>
        <v>14.219999999999999</v>
      </c>
      <c r="M103" s="8">
        <f t="shared" si="14"/>
        <v>366.4</v>
      </c>
      <c r="N103" s="8">
        <f t="shared" si="14"/>
        <v>249.79999999999998</v>
      </c>
      <c r="O103" s="8">
        <f t="shared" si="14"/>
        <v>85.9</v>
      </c>
      <c r="P103" s="8">
        <f t="shared" si="14"/>
        <v>411.29999999999995</v>
      </c>
      <c r="Q103" s="8">
        <f t="shared" si="14"/>
        <v>3.3899999999999997</v>
      </c>
      <c r="R103" s="8">
        <f t="shared" si="14"/>
        <v>0.05</v>
      </c>
      <c r="S103" s="8">
        <f t="shared" si="14"/>
        <v>1.4999999999999999E-2</v>
      </c>
      <c r="T103" s="8">
        <f t="shared" si="14"/>
        <v>0</v>
      </c>
      <c r="U103" s="8">
        <f t="shared" si="14"/>
        <v>1.7400000000000002</v>
      </c>
    </row>
    <row r="104" spans="1:23" s="5" customFormat="1" ht="15.75" thickBot="1" x14ac:dyDescent="0.3">
      <c r="A104" s="81"/>
      <c r="B104" s="7" t="s">
        <v>58</v>
      </c>
      <c r="C104" s="8">
        <f t="shared" ref="C104:U104" si="15">C93+C103</f>
        <v>1320</v>
      </c>
      <c r="D104" s="8">
        <f t="shared" si="15"/>
        <v>47.839999999999989</v>
      </c>
      <c r="E104" s="8">
        <f t="shared" si="15"/>
        <v>39.320000000000007</v>
      </c>
      <c r="F104" s="8">
        <f t="shared" si="15"/>
        <v>168.8</v>
      </c>
      <c r="G104" s="8">
        <f t="shared" si="15"/>
        <v>1233.6299999999999</v>
      </c>
      <c r="H104" s="8">
        <f t="shared" si="15"/>
        <v>0.72</v>
      </c>
      <c r="I104" s="8">
        <f t="shared" si="15"/>
        <v>0.70000000000000007</v>
      </c>
      <c r="J104" s="8">
        <f t="shared" si="15"/>
        <v>208.92999999999998</v>
      </c>
      <c r="K104" s="8">
        <f t="shared" si="15"/>
        <v>20.699999999999996</v>
      </c>
      <c r="L104" s="8">
        <f t="shared" si="15"/>
        <v>32.949999999999996</v>
      </c>
      <c r="M104" s="8">
        <f t="shared" si="15"/>
        <v>567.38</v>
      </c>
      <c r="N104" s="8">
        <f t="shared" si="15"/>
        <v>637.65</v>
      </c>
      <c r="O104" s="8">
        <f t="shared" si="15"/>
        <v>139.68</v>
      </c>
      <c r="P104" s="8">
        <f t="shared" si="15"/>
        <v>670.59999999999991</v>
      </c>
      <c r="Q104" s="8">
        <f t="shared" si="15"/>
        <v>5.92</v>
      </c>
      <c r="R104" s="8">
        <f t="shared" si="15"/>
        <v>7.0000000000000007E-2</v>
      </c>
      <c r="S104" s="77">
        <f t="shared" si="15"/>
        <v>0.02</v>
      </c>
      <c r="T104" s="8">
        <f t="shared" si="15"/>
        <v>0</v>
      </c>
      <c r="U104" s="8">
        <f t="shared" si="15"/>
        <v>2.3400000000000003</v>
      </c>
    </row>
    <row r="105" spans="1:23" s="5" customFormat="1" x14ac:dyDescent="0.25">
      <c r="A105" s="103" t="s">
        <v>24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5"/>
    </row>
    <row r="106" spans="1:23" s="5" customFormat="1" ht="15.75" thickBot="1" x14ac:dyDescent="0.3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6"/>
    </row>
    <row r="107" spans="1:23" s="5" customFormat="1" ht="15.75" thickBot="1" x14ac:dyDescent="0.3">
      <c r="A107" s="82"/>
      <c r="B107" s="83" t="s">
        <v>40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</row>
    <row r="108" spans="1:23" s="5" customFormat="1" ht="15" customHeight="1" thickBot="1" x14ac:dyDescent="0.3">
      <c r="A108" s="81" t="s">
        <v>163</v>
      </c>
      <c r="B108" s="1" t="s">
        <v>164</v>
      </c>
      <c r="C108" s="2">
        <v>150</v>
      </c>
      <c r="D108" s="6">
        <v>3.75</v>
      </c>
      <c r="E108" s="6">
        <v>4.3499999999999996</v>
      </c>
      <c r="F108" s="6">
        <v>21.07</v>
      </c>
      <c r="G108" s="6">
        <v>126.67</v>
      </c>
      <c r="H108" s="6">
        <v>0.05</v>
      </c>
      <c r="I108" s="6">
        <v>0.05</v>
      </c>
      <c r="J108" s="6">
        <v>20.399999999999999</v>
      </c>
      <c r="K108" s="6">
        <v>0.5</v>
      </c>
      <c r="L108" s="6">
        <v>0.39</v>
      </c>
      <c r="M108" s="6">
        <v>57.75</v>
      </c>
      <c r="N108" s="6">
        <v>107</v>
      </c>
      <c r="O108" s="6">
        <v>20.25</v>
      </c>
      <c r="P108" s="6">
        <v>83</v>
      </c>
      <c r="Q108" s="6">
        <v>0.28999999999999998</v>
      </c>
      <c r="R108" s="6">
        <v>0.02</v>
      </c>
      <c r="S108" s="6">
        <v>0</v>
      </c>
      <c r="T108" s="6"/>
      <c r="U108" s="6">
        <v>0.13</v>
      </c>
    </row>
    <row r="109" spans="1:23" s="5" customFormat="1" ht="15.75" thickBot="1" x14ac:dyDescent="0.3">
      <c r="A109" s="81" t="s">
        <v>87</v>
      </c>
      <c r="B109" s="1" t="s">
        <v>100</v>
      </c>
      <c r="C109" s="2">
        <v>100</v>
      </c>
      <c r="D109" s="3">
        <v>1.5</v>
      </c>
      <c r="E109" s="3">
        <v>0.5</v>
      </c>
      <c r="F109" s="3">
        <v>21</v>
      </c>
      <c r="G109" s="3">
        <v>96</v>
      </c>
      <c r="H109" s="3">
        <v>0.04</v>
      </c>
      <c r="I109" s="3">
        <v>0.05</v>
      </c>
      <c r="J109" s="2">
        <v>20</v>
      </c>
      <c r="K109" s="2">
        <v>0</v>
      </c>
      <c r="L109" s="3">
        <v>5</v>
      </c>
      <c r="M109" s="3">
        <v>108</v>
      </c>
      <c r="N109" s="3">
        <v>8</v>
      </c>
      <c r="O109" s="3">
        <v>22</v>
      </c>
      <c r="P109" s="3">
        <v>28</v>
      </c>
      <c r="Q109" s="3">
        <v>0.6</v>
      </c>
      <c r="R109" s="3">
        <v>0</v>
      </c>
      <c r="S109" s="2">
        <v>0</v>
      </c>
      <c r="T109" s="2"/>
      <c r="U109" s="2">
        <v>0.02</v>
      </c>
    </row>
    <row r="110" spans="1:23" s="5" customFormat="1" ht="16.149999999999999" customHeight="1" thickBot="1" x14ac:dyDescent="0.3">
      <c r="A110" s="81" t="s">
        <v>131</v>
      </c>
      <c r="B110" s="1" t="s">
        <v>119</v>
      </c>
      <c r="C110" s="2">
        <v>200</v>
      </c>
      <c r="D110" s="3">
        <v>0.3</v>
      </c>
      <c r="E110" s="3">
        <v>0</v>
      </c>
      <c r="F110" s="3">
        <v>6.7</v>
      </c>
      <c r="G110" s="3">
        <v>27.9</v>
      </c>
      <c r="H110" s="3">
        <v>0</v>
      </c>
      <c r="I110" s="3">
        <v>0.01</v>
      </c>
      <c r="J110" s="3">
        <v>0.38</v>
      </c>
      <c r="K110" s="3">
        <v>0</v>
      </c>
      <c r="L110" s="3">
        <v>1.1599999999999999</v>
      </c>
      <c r="M110" s="3">
        <v>30.2</v>
      </c>
      <c r="N110" s="3">
        <v>6.9</v>
      </c>
      <c r="O110" s="3">
        <v>4.5999999999999996</v>
      </c>
      <c r="P110" s="3">
        <v>8.5</v>
      </c>
      <c r="Q110" s="3">
        <v>0.77</v>
      </c>
      <c r="R110" s="3">
        <v>0</v>
      </c>
      <c r="S110" s="3">
        <v>0</v>
      </c>
      <c r="T110" s="3"/>
      <c r="U110" s="2">
        <v>0</v>
      </c>
    </row>
    <row r="111" spans="1:23" s="5" customFormat="1" ht="15" customHeight="1" thickBot="1" x14ac:dyDescent="0.3">
      <c r="A111" s="81" t="s">
        <v>87</v>
      </c>
      <c r="B111" s="1" t="s">
        <v>88</v>
      </c>
      <c r="C111" s="2">
        <v>20</v>
      </c>
      <c r="D111" s="2">
        <v>1.7</v>
      </c>
      <c r="E111" s="2">
        <v>0.66</v>
      </c>
      <c r="F111" s="2">
        <v>8.5</v>
      </c>
      <c r="G111" s="2">
        <v>51.8</v>
      </c>
      <c r="H111" s="2">
        <v>0.06</v>
      </c>
      <c r="I111" s="3">
        <v>0.03</v>
      </c>
      <c r="J111" s="3">
        <v>0</v>
      </c>
      <c r="K111" s="3">
        <v>0</v>
      </c>
      <c r="L111" s="2">
        <v>0.08</v>
      </c>
      <c r="M111" s="2">
        <v>23.2</v>
      </c>
      <c r="N111" s="2">
        <v>24.6</v>
      </c>
      <c r="O111" s="2">
        <v>8</v>
      </c>
      <c r="P111" s="2">
        <v>25</v>
      </c>
      <c r="Q111" s="2">
        <v>0.25</v>
      </c>
      <c r="R111" s="2">
        <v>0</v>
      </c>
      <c r="S111" s="2">
        <v>0</v>
      </c>
      <c r="T111" s="2"/>
      <c r="U111" s="2">
        <v>0.05</v>
      </c>
    </row>
    <row r="112" spans="1:23" s="5" customFormat="1" ht="15" customHeight="1" thickBot="1" x14ac:dyDescent="0.3">
      <c r="A112" s="81" t="s">
        <v>87</v>
      </c>
      <c r="B112" s="1" t="s">
        <v>89</v>
      </c>
      <c r="C112" s="2">
        <v>40</v>
      </c>
      <c r="D112" s="2">
        <v>2.13</v>
      </c>
      <c r="E112" s="2">
        <v>1.81</v>
      </c>
      <c r="F112" s="2">
        <v>17.420000000000002</v>
      </c>
      <c r="G112" s="2">
        <v>109.6</v>
      </c>
      <c r="H112" s="2">
        <v>0.11</v>
      </c>
      <c r="I112" s="3">
        <v>0.1</v>
      </c>
      <c r="J112" s="3">
        <v>0</v>
      </c>
      <c r="K112" s="3">
        <v>0</v>
      </c>
      <c r="L112" s="2">
        <v>0.08</v>
      </c>
      <c r="M112" s="2">
        <v>26.4</v>
      </c>
      <c r="N112" s="2">
        <v>50</v>
      </c>
      <c r="O112" s="2">
        <v>6.4</v>
      </c>
      <c r="P112" s="2">
        <v>31.6</v>
      </c>
      <c r="Q112" s="2">
        <v>1.04</v>
      </c>
      <c r="R112" s="2">
        <v>0</v>
      </c>
      <c r="S112" s="76">
        <v>5.0000000000000001E-3</v>
      </c>
      <c r="T112" s="2"/>
      <c r="U112" s="3">
        <v>0</v>
      </c>
    </row>
    <row r="113" spans="1:21" s="44" customFormat="1" ht="15.75" thickBot="1" x14ac:dyDescent="0.3">
      <c r="A113" s="65"/>
      <c r="B113" s="7" t="s">
        <v>56</v>
      </c>
      <c r="C113" s="8">
        <f t="shared" ref="C113:U113" si="16">SUM(C108:C112)</f>
        <v>510</v>
      </c>
      <c r="D113" s="8">
        <f t="shared" si="16"/>
        <v>9.379999999999999</v>
      </c>
      <c r="E113" s="8">
        <f t="shared" si="16"/>
        <v>7.32</v>
      </c>
      <c r="F113" s="8">
        <f t="shared" si="16"/>
        <v>74.69</v>
      </c>
      <c r="G113" s="8">
        <f t="shared" si="16"/>
        <v>411.97</v>
      </c>
      <c r="H113" s="8">
        <f t="shared" si="16"/>
        <v>0.26</v>
      </c>
      <c r="I113" s="8">
        <f t="shared" si="16"/>
        <v>0.24000000000000002</v>
      </c>
      <c r="J113" s="8">
        <f t="shared" si="16"/>
        <v>40.78</v>
      </c>
      <c r="K113" s="8">
        <f t="shared" si="16"/>
        <v>0.5</v>
      </c>
      <c r="L113" s="8">
        <f t="shared" si="16"/>
        <v>6.71</v>
      </c>
      <c r="M113" s="8">
        <f t="shared" si="16"/>
        <v>245.54999999999998</v>
      </c>
      <c r="N113" s="8">
        <f t="shared" si="16"/>
        <v>196.5</v>
      </c>
      <c r="O113" s="8">
        <f t="shared" si="16"/>
        <v>61.25</v>
      </c>
      <c r="P113" s="8">
        <f t="shared" si="16"/>
        <v>176.1</v>
      </c>
      <c r="Q113" s="8">
        <f t="shared" si="16"/>
        <v>2.95</v>
      </c>
      <c r="R113" s="8">
        <f t="shared" si="16"/>
        <v>0.02</v>
      </c>
      <c r="S113" s="77">
        <f t="shared" si="16"/>
        <v>5.0000000000000001E-3</v>
      </c>
      <c r="T113" s="8">
        <f t="shared" si="16"/>
        <v>0</v>
      </c>
      <c r="U113" s="8">
        <f t="shared" si="16"/>
        <v>0.2</v>
      </c>
    </row>
    <row r="114" spans="1:21" s="5" customFormat="1" ht="15" customHeight="1" thickBot="1" x14ac:dyDescent="0.3">
      <c r="A114" s="81"/>
      <c r="B114" s="8" t="s">
        <v>41</v>
      </c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3"/>
    </row>
    <row r="115" spans="1:21" s="5" customFormat="1" ht="15.75" thickBot="1" x14ac:dyDescent="0.3">
      <c r="A115" s="81" t="s">
        <v>166</v>
      </c>
      <c r="B115" s="1" t="s">
        <v>167</v>
      </c>
      <c r="C115" s="2">
        <v>60</v>
      </c>
      <c r="D115" s="2">
        <v>0.6</v>
      </c>
      <c r="E115" s="2">
        <v>5.3</v>
      </c>
      <c r="F115" s="2">
        <v>4.0999999999999996</v>
      </c>
      <c r="G115" s="2">
        <v>67.099999999999994</v>
      </c>
      <c r="H115" s="2">
        <v>0.01</v>
      </c>
      <c r="I115" s="3">
        <v>0.01</v>
      </c>
      <c r="J115" s="3">
        <v>72.900000000000006</v>
      </c>
      <c r="K115" s="3">
        <v>0</v>
      </c>
      <c r="L115" s="2">
        <v>2.2599999999999998</v>
      </c>
      <c r="M115" s="2">
        <v>58</v>
      </c>
      <c r="N115" s="2">
        <v>12</v>
      </c>
      <c r="O115" s="2">
        <v>9.6999999999999993</v>
      </c>
      <c r="P115" s="2">
        <v>21</v>
      </c>
      <c r="Q115" s="2">
        <v>0.3</v>
      </c>
      <c r="R115" s="2">
        <v>0</v>
      </c>
      <c r="S115" s="2">
        <v>0</v>
      </c>
      <c r="T115" s="2"/>
      <c r="U115" s="3">
        <v>0.12</v>
      </c>
    </row>
    <row r="116" spans="1:21" s="5" customFormat="1" ht="15" customHeight="1" thickBot="1" x14ac:dyDescent="0.3">
      <c r="A116" s="81" t="s">
        <v>168</v>
      </c>
      <c r="B116" s="1" t="s">
        <v>169</v>
      </c>
      <c r="C116" s="2">
        <v>200</v>
      </c>
      <c r="D116" s="2">
        <v>4.62</v>
      </c>
      <c r="E116" s="2">
        <v>3.28</v>
      </c>
      <c r="F116" s="2">
        <v>11.1</v>
      </c>
      <c r="G116" s="2">
        <v>93.54</v>
      </c>
      <c r="H116" s="2">
        <v>0.04</v>
      </c>
      <c r="I116" s="3">
        <v>0.03</v>
      </c>
      <c r="J116" s="3">
        <v>51.4</v>
      </c>
      <c r="K116" s="3">
        <v>0.4</v>
      </c>
      <c r="L116" s="2">
        <v>3.68</v>
      </c>
      <c r="M116" s="2">
        <v>112.2</v>
      </c>
      <c r="N116" s="2">
        <v>10.4</v>
      </c>
      <c r="O116" s="2">
        <v>12.8</v>
      </c>
      <c r="P116" s="2">
        <v>36</v>
      </c>
      <c r="Q116" s="2">
        <v>0.54</v>
      </c>
      <c r="R116" s="2">
        <v>0.01</v>
      </c>
      <c r="S116" s="2">
        <v>0</v>
      </c>
      <c r="T116" s="2"/>
      <c r="U116" s="3">
        <v>0.11</v>
      </c>
    </row>
    <row r="117" spans="1:21" s="5" customFormat="1" ht="15.75" thickBot="1" x14ac:dyDescent="0.3">
      <c r="A117" s="81" t="s">
        <v>170</v>
      </c>
      <c r="B117" s="1" t="s">
        <v>116</v>
      </c>
      <c r="C117" s="2">
        <v>180</v>
      </c>
      <c r="D117" s="2">
        <v>17.09</v>
      </c>
      <c r="E117" s="2">
        <v>16.829999999999998</v>
      </c>
      <c r="F117" s="2">
        <v>15.48</v>
      </c>
      <c r="G117" s="2">
        <v>286.2</v>
      </c>
      <c r="H117" s="2">
        <v>0.06</v>
      </c>
      <c r="I117" s="3">
        <v>0.11</v>
      </c>
      <c r="J117" s="3">
        <v>24.57</v>
      </c>
      <c r="K117" s="3">
        <v>0.7</v>
      </c>
      <c r="L117" s="2">
        <v>8.57</v>
      </c>
      <c r="M117" s="2">
        <v>108</v>
      </c>
      <c r="N117" s="2">
        <v>23.4</v>
      </c>
      <c r="O117" s="2">
        <v>30.5</v>
      </c>
      <c r="P117" s="2">
        <v>207.9</v>
      </c>
      <c r="Q117" s="2">
        <v>0.78</v>
      </c>
      <c r="R117" s="2">
        <v>0.02</v>
      </c>
      <c r="S117" s="2">
        <v>0</v>
      </c>
      <c r="T117" s="2"/>
      <c r="U117" s="3">
        <v>0.59</v>
      </c>
    </row>
    <row r="118" spans="1:21" s="5" customFormat="1" ht="15" customHeight="1" thickBot="1" x14ac:dyDescent="0.3">
      <c r="A118" s="81" t="s">
        <v>129</v>
      </c>
      <c r="B118" s="1" t="s">
        <v>106</v>
      </c>
      <c r="C118" s="2">
        <v>200</v>
      </c>
      <c r="D118" s="2">
        <v>0.15</v>
      </c>
      <c r="E118" s="2">
        <v>0.14000000000000001</v>
      </c>
      <c r="F118" s="2">
        <v>9.93</v>
      </c>
      <c r="G118" s="2">
        <v>41.5</v>
      </c>
      <c r="H118" s="2">
        <v>0.01</v>
      </c>
      <c r="I118" s="3">
        <v>0.01</v>
      </c>
      <c r="J118" s="3">
        <v>1.2</v>
      </c>
      <c r="K118" s="3">
        <v>0</v>
      </c>
      <c r="L118" s="2">
        <v>1.6</v>
      </c>
      <c r="M118" s="2">
        <v>92.5</v>
      </c>
      <c r="N118" s="2">
        <v>58</v>
      </c>
      <c r="O118" s="2">
        <v>3.1</v>
      </c>
      <c r="P118" s="2">
        <v>3.8</v>
      </c>
      <c r="Q118" s="2">
        <v>0.79</v>
      </c>
      <c r="R118" s="2">
        <v>0</v>
      </c>
      <c r="S118" s="2">
        <v>0</v>
      </c>
      <c r="T118" s="2"/>
      <c r="U118" s="3">
        <v>0.03</v>
      </c>
    </row>
    <row r="119" spans="1:21" s="5" customFormat="1" ht="15" customHeight="1" thickBot="1" x14ac:dyDescent="0.3">
      <c r="A119" s="81" t="s">
        <v>87</v>
      </c>
      <c r="B119" s="1" t="s">
        <v>88</v>
      </c>
      <c r="C119" s="2">
        <v>20</v>
      </c>
      <c r="D119" s="2">
        <v>1.7</v>
      </c>
      <c r="E119" s="2">
        <v>0.66</v>
      </c>
      <c r="F119" s="2">
        <v>8.5</v>
      </c>
      <c r="G119" s="2">
        <v>51.8</v>
      </c>
      <c r="H119" s="2">
        <v>0.06</v>
      </c>
      <c r="I119" s="3">
        <v>0.03</v>
      </c>
      <c r="J119" s="3">
        <v>0</v>
      </c>
      <c r="K119" s="3">
        <v>0</v>
      </c>
      <c r="L119" s="2">
        <v>0.08</v>
      </c>
      <c r="M119" s="2">
        <v>23.2</v>
      </c>
      <c r="N119" s="2">
        <v>24.6</v>
      </c>
      <c r="O119" s="2">
        <v>8</v>
      </c>
      <c r="P119" s="2">
        <v>25</v>
      </c>
      <c r="Q119" s="2">
        <v>0.25</v>
      </c>
      <c r="R119" s="2">
        <v>0</v>
      </c>
      <c r="S119" s="2">
        <v>0</v>
      </c>
      <c r="T119" s="2"/>
      <c r="U119" s="2">
        <v>0.05</v>
      </c>
    </row>
    <row r="120" spans="1:21" s="5" customFormat="1" ht="15" customHeight="1" thickBot="1" x14ac:dyDescent="0.3">
      <c r="A120" s="81" t="s">
        <v>87</v>
      </c>
      <c r="B120" s="1" t="s">
        <v>89</v>
      </c>
      <c r="C120" s="2">
        <v>50</v>
      </c>
      <c r="D120" s="2">
        <v>3.33</v>
      </c>
      <c r="E120" s="2">
        <v>2.2599999999999998</v>
      </c>
      <c r="F120" s="2">
        <v>24.77</v>
      </c>
      <c r="G120" s="2">
        <v>137</v>
      </c>
      <c r="H120" s="2">
        <v>0.16</v>
      </c>
      <c r="I120" s="2">
        <v>0.13</v>
      </c>
      <c r="J120" s="2">
        <v>0</v>
      </c>
      <c r="K120" s="2">
        <v>0</v>
      </c>
      <c r="L120" s="2">
        <v>0.1</v>
      </c>
      <c r="M120" s="2">
        <v>30.5</v>
      </c>
      <c r="N120" s="2">
        <v>72.5</v>
      </c>
      <c r="O120" s="2">
        <v>10.5</v>
      </c>
      <c r="P120" s="2">
        <v>44.5</v>
      </c>
      <c r="Q120" s="2">
        <v>1.07</v>
      </c>
      <c r="R120" s="2">
        <v>0</v>
      </c>
      <c r="S120" s="76">
        <v>5.0000000000000001E-3</v>
      </c>
      <c r="T120" s="2"/>
      <c r="U120" s="2">
        <v>0</v>
      </c>
    </row>
    <row r="121" spans="1:21" s="44" customFormat="1" ht="15.75" thickBot="1" x14ac:dyDescent="0.3">
      <c r="A121" s="65"/>
      <c r="B121" s="7" t="s">
        <v>57</v>
      </c>
      <c r="C121" s="8">
        <f t="shared" ref="C121:U121" si="17">SUM(C115:C120)</f>
        <v>710</v>
      </c>
      <c r="D121" s="8">
        <f t="shared" si="17"/>
        <v>27.489999999999995</v>
      </c>
      <c r="E121" s="8">
        <f t="shared" si="17"/>
        <v>28.47</v>
      </c>
      <c r="F121" s="8">
        <f t="shared" si="17"/>
        <v>73.88</v>
      </c>
      <c r="G121" s="8">
        <f t="shared" si="17"/>
        <v>677.14</v>
      </c>
      <c r="H121" s="8">
        <f t="shared" si="17"/>
        <v>0.33999999999999997</v>
      </c>
      <c r="I121" s="8">
        <f t="shared" si="17"/>
        <v>0.32</v>
      </c>
      <c r="J121" s="8">
        <f t="shared" si="17"/>
        <v>150.07</v>
      </c>
      <c r="K121" s="8">
        <f t="shared" si="17"/>
        <v>1.1000000000000001</v>
      </c>
      <c r="L121" s="8">
        <f t="shared" si="17"/>
        <v>16.29</v>
      </c>
      <c r="M121" s="8">
        <f t="shared" si="17"/>
        <v>424.4</v>
      </c>
      <c r="N121" s="8">
        <f t="shared" si="17"/>
        <v>200.9</v>
      </c>
      <c r="O121" s="8">
        <f t="shared" si="17"/>
        <v>74.599999999999994</v>
      </c>
      <c r="P121" s="8">
        <f t="shared" si="17"/>
        <v>338.2</v>
      </c>
      <c r="Q121" s="8">
        <f t="shared" si="17"/>
        <v>3.7300000000000004</v>
      </c>
      <c r="R121" s="8">
        <f t="shared" si="17"/>
        <v>0.03</v>
      </c>
      <c r="S121" s="8">
        <f t="shared" si="17"/>
        <v>5.0000000000000001E-3</v>
      </c>
      <c r="T121" s="8">
        <f t="shared" si="17"/>
        <v>0</v>
      </c>
      <c r="U121" s="8">
        <f t="shared" si="17"/>
        <v>0.9</v>
      </c>
    </row>
    <row r="122" spans="1:21" s="5" customFormat="1" ht="15.75" thickBot="1" x14ac:dyDescent="0.3">
      <c r="A122" s="81"/>
      <c r="B122" s="7" t="s">
        <v>58</v>
      </c>
      <c r="C122" s="8">
        <f t="shared" ref="C122:U122" si="18">C113+C121</f>
        <v>1220</v>
      </c>
      <c r="D122" s="8">
        <f t="shared" si="18"/>
        <v>36.86999999999999</v>
      </c>
      <c r="E122" s="8">
        <f t="shared" si="18"/>
        <v>35.79</v>
      </c>
      <c r="F122" s="8">
        <f t="shared" si="18"/>
        <v>148.57</v>
      </c>
      <c r="G122" s="8">
        <f t="shared" si="18"/>
        <v>1089.1100000000001</v>
      </c>
      <c r="H122" s="8">
        <f t="shared" si="18"/>
        <v>0.6</v>
      </c>
      <c r="I122" s="8">
        <f t="shared" si="18"/>
        <v>0.56000000000000005</v>
      </c>
      <c r="J122" s="8">
        <f t="shared" si="18"/>
        <v>190.85</v>
      </c>
      <c r="K122" s="8">
        <f t="shared" si="18"/>
        <v>1.6</v>
      </c>
      <c r="L122" s="8">
        <f t="shared" si="18"/>
        <v>23</v>
      </c>
      <c r="M122" s="8">
        <f t="shared" si="18"/>
        <v>669.94999999999993</v>
      </c>
      <c r="N122" s="8">
        <f t="shared" si="18"/>
        <v>397.4</v>
      </c>
      <c r="O122" s="8">
        <f t="shared" si="18"/>
        <v>135.85</v>
      </c>
      <c r="P122" s="8">
        <f t="shared" si="18"/>
        <v>514.29999999999995</v>
      </c>
      <c r="Q122" s="8">
        <f t="shared" si="18"/>
        <v>6.6800000000000006</v>
      </c>
      <c r="R122" s="8">
        <f t="shared" si="18"/>
        <v>0.05</v>
      </c>
      <c r="S122" s="77">
        <f t="shared" si="18"/>
        <v>0.01</v>
      </c>
      <c r="T122" s="8">
        <f t="shared" si="18"/>
        <v>0</v>
      </c>
      <c r="U122" s="8">
        <f t="shared" si="18"/>
        <v>1.1000000000000001</v>
      </c>
    </row>
    <row r="123" spans="1:21" s="5" customFormat="1" ht="15.75" thickBot="1" x14ac:dyDescent="0.3">
      <c r="A123" s="91" t="s">
        <v>25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3"/>
    </row>
    <row r="124" spans="1:21" s="5" customFormat="1" ht="15.75" thickBot="1" x14ac:dyDescent="0.3">
      <c r="A124" s="82"/>
      <c r="B124" s="83" t="s">
        <v>40</v>
      </c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</row>
    <row r="125" spans="1:21" s="5" customFormat="1" ht="15.75" thickBot="1" x14ac:dyDescent="0.3">
      <c r="A125" s="81" t="s">
        <v>171</v>
      </c>
      <c r="B125" s="1" t="s">
        <v>108</v>
      </c>
      <c r="C125" s="2">
        <v>150</v>
      </c>
      <c r="D125" s="3">
        <v>19.7</v>
      </c>
      <c r="E125" s="3">
        <v>10.7</v>
      </c>
      <c r="F125" s="3">
        <v>25.7</v>
      </c>
      <c r="G125" s="3">
        <v>301.2</v>
      </c>
      <c r="H125" s="3">
        <v>0.06</v>
      </c>
      <c r="I125" s="3">
        <v>0.2</v>
      </c>
      <c r="J125" s="2">
        <v>51.1</v>
      </c>
      <c r="K125" s="2">
        <v>1.6</v>
      </c>
      <c r="L125" s="3">
        <v>0.28999999999999998</v>
      </c>
      <c r="M125" s="3">
        <v>99</v>
      </c>
      <c r="N125" s="3">
        <v>274</v>
      </c>
      <c r="O125" s="3">
        <v>22</v>
      </c>
      <c r="P125" s="3">
        <v>221</v>
      </c>
      <c r="Q125" s="3">
        <v>0.26</v>
      </c>
      <c r="R125" s="3">
        <v>0.01</v>
      </c>
      <c r="S125" s="2">
        <v>0.01</v>
      </c>
      <c r="T125" s="2"/>
      <c r="U125" s="2">
        <v>0.3</v>
      </c>
    </row>
    <row r="126" spans="1:21" s="5" customFormat="1" ht="15" customHeight="1" thickBot="1" x14ac:dyDescent="0.3">
      <c r="A126" s="81" t="s">
        <v>87</v>
      </c>
      <c r="B126" s="1" t="s">
        <v>109</v>
      </c>
      <c r="C126" s="2">
        <v>20</v>
      </c>
      <c r="D126" s="3">
        <v>0</v>
      </c>
      <c r="E126" s="3">
        <v>0</v>
      </c>
      <c r="F126" s="3">
        <v>10.4</v>
      </c>
      <c r="G126" s="3">
        <v>41.6</v>
      </c>
      <c r="H126" s="3">
        <v>0</v>
      </c>
      <c r="I126" s="3">
        <v>0</v>
      </c>
      <c r="J126" s="2">
        <v>1.6</v>
      </c>
      <c r="K126" s="2">
        <v>0</v>
      </c>
      <c r="L126" s="3">
        <v>8</v>
      </c>
      <c r="M126" s="3">
        <v>28</v>
      </c>
      <c r="N126" s="3">
        <v>4.4000000000000004</v>
      </c>
      <c r="O126" s="3">
        <v>2.8</v>
      </c>
      <c r="P126" s="3">
        <v>3.2</v>
      </c>
      <c r="Q126" s="3">
        <v>0.1</v>
      </c>
      <c r="R126" s="3">
        <v>0</v>
      </c>
      <c r="S126" s="2">
        <v>0</v>
      </c>
      <c r="T126" s="2"/>
      <c r="U126" s="2">
        <v>0</v>
      </c>
    </row>
    <row r="127" spans="1:21" s="5" customFormat="1" ht="15" customHeight="1" thickBot="1" x14ac:dyDescent="0.3">
      <c r="A127" s="81" t="s">
        <v>87</v>
      </c>
      <c r="B127" s="1" t="s">
        <v>98</v>
      </c>
      <c r="C127" s="2">
        <v>100</v>
      </c>
      <c r="D127" s="3">
        <v>0.4</v>
      </c>
      <c r="E127" s="3">
        <v>0.4</v>
      </c>
      <c r="F127" s="3">
        <v>9.8000000000000007</v>
      </c>
      <c r="G127" s="3">
        <v>47</v>
      </c>
      <c r="H127" s="3">
        <v>0.03</v>
      </c>
      <c r="I127" s="3">
        <v>0.02</v>
      </c>
      <c r="J127" s="3">
        <v>5</v>
      </c>
      <c r="K127" s="3">
        <v>0</v>
      </c>
      <c r="L127" s="3">
        <v>5</v>
      </c>
      <c r="M127" s="3">
        <v>68</v>
      </c>
      <c r="N127" s="3">
        <v>16</v>
      </c>
      <c r="O127" s="3">
        <v>9</v>
      </c>
      <c r="P127" s="3">
        <v>11</v>
      </c>
      <c r="Q127" s="3">
        <v>1.2</v>
      </c>
      <c r="R127" s="3">
        <v>0</v>
      </c>
      <c r="S127" s="3">
        <v>0</v>
      </c>
      <c r="T127" s="3"/>
      <c r="U127" s="3">
        <v>0.08</v>
      </c>
    </row>
    <row r="128" spans="1:21" s="5" customFormat="1" ht="15" customHeight="1" thickBot="1" x14ac:dyDescent="0.3">
      <c r="A128" s="81" t="s">
        <v>142</v>
      </c>
      <c r="B128" s="1" t="s">
        <v>35</v>
      </c>
      <c r="C128" s="2">
        <v>200</v>
      </c>
      <c r="D128" s="2">
        <v>4.5999999999999996</v>
      </c>
      <c r="E128" s="2">
        <v>3.6</v>
      </c>
      <c r="F128" s="2">
        <v>12.6</v>
      </c>
      <c r="G128" s="2">
        <v>100.4</v>
      </c>
      <c r="H128" s="2">
        <v>0.04</v>
      </c>
      <c r="I128" s="3">
        <v>0.17</v>
      </c>
      <c r="J128" s="3">
        <v>17.3</v>
      </c>
      <c r="K128" s="3">
        <v>0</v>
      </c>
      <c r="L128" s="2">
        <v>0.68</v>
      </c>
      <c r="M128" s="2">
        <v>90</v>
      </c>
      <c r="N128" s="2">
        <v>143</v>
      </c>
      <c r="O128" s="2">
        <v>24</v>
      </c>
      <c r="P128" s="2">
        <v>130</v>
      </c>
      <c r="Q128" s="2">
        <v>1.0900000000000001</v>
      </c>
      <c r="R128" s="2">
        <v>0.01</v>
      </c>
      <c r="S128" s="2">
        <v>0</v>
      </c>
      <c r="T128" s="2"/>
      <c r="U128" s="3">
        <v>0.18</v>
      </c>
    </row>
    <row r="129" spans="1:23" s="5" customFormat="1" ht="15" customHeight="1" thickBot="1" x14ac:dyDescent="0.3">
      <c r="A129" s="81" t="s">
        <v>87</v>
      </c>
      <c r="B129" s="1" t="s">
        <v>88</v>
      </c>
      <c r="C129" s="2">
        <v>20</v>
      </c>
      <c r="D129" s="2">
        <v>1.7</v>
      </c>
      <c r="E129" s="2">
        <v>0.66</v>
      </c>
      <c r="F129" s="2">
        <v>8.5</v>
      </c>
      <c r="G129" s="2">
        <v>51.8</v>
      </c>
      <c r="H129" s="2">
        <v>0.06</v>
      </c>
      <c r="I129" s="3">
        <v>0.03</v>
      </c>
      <c r="J129" s="3">
        <v>0</v>
      </c>
      <c r="K129" s="3">
        <v>0</v>
      </c>
      <c r="L129" s="2">
        <v>0.08</v>
      </c>
      <c r="M129" s="2">
        <v>23.2</v>
      </c>
      <c r="N129" s="2">
        <v>24.6</v>
      </c>
      <c r="O129" s="2">
        <v>8</v>
      </c>
      <c r="P129" s="2">
        <v>25</v>
      </c>
      <c r="Q129" s="2">
        <v>0.25</v>
      </c>
      <c r="R129" s="2">
        <v>0</v>
      </c>
      <c r="S129" s="2">
        <v>0</v>
      </c>
      <c r="T129" s="2"/>
      <c r="U129" s="2">
        <v>0.05</v>
      </c>
    </row>
    <row r="130" spans="1:23" s="5" customFormat="1" ht="15" customHeight="1" thickBot="1" x14ac:dyDescent="0.3">
      <c r="A130" s="81" t="s">
        <v>87</v>
      </c>
      <c r="B130" s="1" t="s">
        <v>89</v>
      </c>
      <c r="C130" s="2">
        <v>40</v>
      </c>
      <c r="D130" s="2">
        <v>2.13</v>
      </c>
      <c r="E130" s="2">
        <v>1.81</v>
      </c>
      <c r="F130" s="2">
        <v>17.420000000000002</v>
      </c>
      <c r="G130" s="2">
        <v>109.6</v>
      </c>
      <c r="H130" s="2">
        <v>0.11</v>
      </c>
      <c r="I130" s="3">
        <v>0.1</v>
      </c>
      <c r="J130" s="3">
        <v>0</v>
      </c>
      <c r="K130" s="3">
        <v>0</v>
      </c>
      <c r="L130" s="2">
        <v>0.08</v>
      </c>
      <c r="M130" s="2">
        <v>26.4</v>
      </c>
      <c r="N130" s="2">
        <v>50</v>
      </c>
      <c r="O130" s="2">
        <v>6.4</v>
      </c>
      <c r="P130" s="2">
        <v>31.6</v>
      </c>
      <c r="Q130" s="2">
        <v>1.04</v>
      </c>
      <c r="R130" s="2">
        <v>0</v>
      </c>
      <c r="S130" s="76">
        <v>5.0000000000000001E-3</v>
      </c>
      <c r="T130" s="2"/>
      <c r="U130" s="3">
        <v>0</v>
      </c>
    </row>
    <row r="131" spans="1:23" s="44" customFormat="1" ht="15.75" thickBot="1" x14ac:dyDescent="0.3">
      <c r="A131" s="65"/>
      <c r="B131" s="7" t="s">
        <v>56</v>
      </c>
      <c r="C131" s="8">
        <f>SUM(C125:C130)</f>
        <v>530</v>
      </c>
      <c r="D131" s="8">
        <f t="shared" ref="D131:U131" si="19">SUM(D125:D130)</f>
        <v>28.529999999999994</v>
      </c>
      <c r="E131" s="8">
        <f t="shared" si="19"/>
        <v>17.169999999999998</v>
      </c>
      <c r="F131" s="8">
        <f t="shared" si="19"/>
        <v>84.42</v>
      </c>
      <c r="G131" s="8">
        <f t="shared" si="19"/>
        <v>651.6</v>
      </c>
      <c r="H131" s="8">
        <f t="shared" si="19"/>
        <v>0.3</v>
      </c>
      <c r="I131" s="8">
        <f t="shared" si="19"/>
        <v>0.52</v>
      </c>
      <c r="J131" s="8">
        <f t="shared" si="19"/>
        <v>75</v>
      </c>
      <c r="K131" s="8">
        <f t="shared" si="19"/>
        <v>1.6</v>
      </c>
      <c r="L131" s="8">
        <f t="shared" si="19"/>
        <v>14.129999999999999</v>
      </c>
      <c r="M131" s="8">
        <f t="shared" si="19"/>
        <v>334.59999999999997</v>
      </c>
      <c r="N131" s="8">
        <f t="shared" si="19"/>
        <v>512</v>
      </c>
      <c r="O131" s="8">
        <f t="shared" si="19"/>
        <v>72.2</v>
      </c>
      <c r="P131" s="8">
        <f t="shared" si="19"/>
        <v>421.8</v>
      </c>
      <c r="Q131" s="8">
        <f t="shared" si="19"/>
        <v>3.9400000000000004</v>
      </c>
      <c r="R131" s="8">
        <f t="shared" si="19"/>
        <v>0.02</v>
      </c>
      <c r="S131" s="8">
        <f t="shared" si="19"/>
        <v>1.4999999999999999E-2</v>
      </c>
      <c r="T131" s="8">
        <f t="shared" si="19"/>
        <v>0</v>
      </c>
      <c r="U131" s="8">
        <f t="shared" si="19"/>
        <v>0.6100000000000001</v>
      </c>
    </row>
    <row r="132" spans="1:23" s="5" customFormat="1" ht="15.75" thickBot="1" x14ac:dyDescent="0.3">
      <c r="A132" s="81"/>
      <c r="B132" s="8" t="s">
        <v>41</v>
      </c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3"/>
    </row>
    <row r="133" spans="1:23" s="5" customFormat="1" ht="15" customHeight="1" thickBot="1" x14ac:dyDescent="0.3">
      <c r="A133" s="81" t="s">
        <v>87</v>
      </c>
      <c r="B133" s="1" t="s">
        <v>124</v>
      </c>
      <c r="C133" s="2">
        <v>60</v>
      </c>
      <c r="D133" s="2">
        <v>0.72</v>
      </c>
      <c r="E133" s="2">
        <v>2.82</v>
      </c>
      <c r="F133" s="2">
        <v>4.62</v>
      </c>
      <c r="G133" s="2">
        <v>46.8</v>
      </c>
      <c r="H133" s="2">
        <v>1.7999999999999999E-2</v>
      </c>
      <c r="I133" s="3">
        <v>1.7999999999999999E-2</v>
      </c>
      <c r="J133" s="3">
        <v>16.8</v>
      </c>
      <c r="K133" s="3">
        <v>0</v>
      </c>
      <c r="L133" s="2">
        <v>5.76</v>
      </c>
      <c r="M133" s="2">
        <v>71.2</v>
      </c>
      <c r="N133" s="2">
        <v>19.2</v>
      </c>
      <c r="O133" s="2">
        <v>7.8</v>
      </c>
      <c r="P133" s="2">
        <v>18</v>
      </c>
      <c r="Q133" s="2">
        <v>0.38</v>
      </c>
      <c r="R133" s="2">
        <v>0</v>
      </c>
      <c r="S133" s="2">
        <v>0</v>
      </c>
      <c r="T133" s="2"/>
      <c r="U133" s="3">
        <v>0</v>
      </c>
    </row>
    <row r="134" spans="1:23" s="5" customFormat="1" ht="17.45" customHeight="1" thickBot="1" x14ac:dyDescent="0.3">
      <c r="A134" s="81" t="s">
        <v>135</v>
      </c>
      <c r="B134" s="1" t="s">
        <v>90</v>
      </c>
      <c r="C134" s="2">
        <v>200</v>
      </c>
      <c r="D134" s="3">
        <v>4.74</v>
      </c>
      <c r="E134" s="3">
        <v>5.8</v>
      </c>
      <c r="F134" s="3">
        <v>13.62</v>
      </c>
      <c r="G134" s="3">
        <v>125.52</v>
      </c>
      <c r="H134" s="3">
        <v>0.06</v>
      </c>
      <c r="I134" s="3">
        <v>0.05</v>
      </c>
      <c r="J134" s="3">
        <v>54</v>
      </c>
      <c r="K134" s="3">
        <v>0</v>
      </c>
      <c r="L134" s="3">
        <v>5.54</v>
      </c>
      <c r="M134" s="3">
        <v>75</v>
      </c>
      <c r="N134" s="3">
        <v>21</v>
      </c>
      <c r="O134" s="3">
        <v>9.8000000000000007</v>
      </c>
      <c r="P134" s="3">
        <v>51.4</v>
      </c>
      <c r="Q134" s="3">
        <v>0.51</v>
      </c>
      <c r="R134" s="3">
        <v>0.01</v>
      </c>
      <c r="S134" s="3">
        <v>0</v>
      </c>
      <c r="T134" s="3"/>
      <c r="U134" s="3">
        <v>0.18</v>
      </c>
    </row>
    <row r="135" spans="1:23" s="5" customFormat="1" ht="15.75" thickBot="1" x14ac:dyDescent="0.3">
      <c r="A135" s="81" t="s">
        <v>172</v>
      </c>
      <c r="B135" s="1" t="s">
        <v>120</v>
      </c>
      <c r="C135" s="2">
        <v>90</v>
      </c>
      <c r="D135" s="2">
        <v>14.52</v>
      </c>
      <c r="E135" s="2">
        <v>10.15</v>
      </c>
      <c r="F135" s="2">
        <v>5.65</v>
      </c>
      <c r="G135" s="2">
        <v>172.66</v>
      </c>
      <c r="H135" s="2">
        <v>0.05</v>
      </c>
      <c r="I135" s="2">
        <v>0.09</v>
      </c>
      <c r="J135" s="2">
        <v>193.13</v>
      </c>
      <c r="K135" s="2">
        <v>0.1</v>
      </c>
      <c r="L135" s="2">
        <v>2.5499999999999998</v>
      </c>
      <c r="M135" s="2">
        <v>101.13</v>
      </c>
      <c r="N135" s="2">
        <v>25.71</v>
      </c>
      <c r="O135" s="2">
        <v>22.13</v>
      </c>
      <c r="P135" s="2">
        <v>150.30000000000001</v>
      </c>
      <c r="Q135" s="2">
        <v>0.57999999999999996</v>
      </c>
      <c r="R135" s="2">
        <v>0.02</v>
      </c>
      <c r="S135" s="2">
        <v>0.01</v>
      </c>
      <c r="T135" s="2"/>
      <c r="U135" s="2">
        <v>1.3</v>
      </c>
      <c r="V135" s="62"/>
      <c r="W135" s="63"/>
    </row>
    <row r="136" spans="1:23" s="5" customFormat="1" ht="15.75" thickBot="1" x14ac:dyDescent="0.3">
      <c r="A136" s="81" t="s">
        <v>173</v>
      </c>
      <c r="B136" s="1" t="s">
        <v>104</v>
      </c>
      <c r="C136" s="2">
        <v>150</v>
      </c>
      <c r="D136" s="2">
        <v>3.7</v>
      </c>
      <c r="E136" s="2">
        <v>4.8</v>
      </c>
      <c r="F136" s="2">
        <v>36.5</v>
      </c>
      <c r="G136" s="2">
        <v>203.5</v>
      </c>
      <c r="H136" s="2">
        <v>0.03</v>
      </c>
      <c r="I136" s="2">
        <v>0.03</v>
      </c>
      <c r="J136" s="2">
        <v>18.399999999999999</v>
      </c>
      <c r="K136" s="2">
        <v>0.9</v>
      </c>
      <c r="L136" s="2">
        <v>0</v>
      </c>
      <c r="M136" s="2">
        <v>46.6</v>
      </c>
      <c r="N136" s="2">
        <v>6.9</v>
      </c>
      <c r="O136" s="2">
        <v>24</v>
      </c>
      <c r="P136" s="2">
        <v>73</v>
      </c>
      <c r="Q136" s="2">
        <v>0.49</v>
      </c>
      <c r="R136" s="2">
        <v>0.02</v>
      </c>
      <c r="S136" s="2">
        <v>0</v>
      </c>
      <c r="T136" s="2"/>
      <c r="U136" s="2">
        <v>0.27</v>
      </c>
      <c r="V136" s="62"/>
      <c r="W136" s="63"/>
    </row>
    <row r="137" spans="1:23" s="5" customFormat="1" ht="16.149999999999999" customHeight="1" thickBot="1" x14ac:dyDescent="0.3">
      <c r="A137" s="81" t="s">
        <v>174</v>
      </c>
      <c r="B137" s="1" t="s">
        <v>175</v>
      </c>
      <c r="C137" s="2">
        <v>200</v>
      </c>
      <c r="D137" s="3">
        <v>0.6</v>
      </c>
      <c r="E137" s="3">
        <v>0.2</v>
      </c>
      <c r="F137" s="3">
        <v>15.2</v>
      </c>
      <c r="G137" s="3">
        <v>65.3</v>
      </c>
      <c r="H137" s="3">
        <v>0.01</v>
      </c>
      <c r="I137" s="3">
        <v>0.05</v>
      </c>
      <c r="J137" s="3">
        <v>98</v>
      </c>
      <c r="K137" s="3">
        <v>0</v>
      </c>
      <c r="L137" s="3">
        <v>40</v>
      </c>
      <c r="M137" s="3">
        <v>8.4700000000000006</v>
      </c>
      <c r="N137" s="3">
        <v>11</v>
      </c>
      <c r="O137" s="3">
        <v>3</v>
      </c>
      <c r="P137" s="3">
        <v>3</v>
      </c>
      <c r="Q137" s="3">
        <v>0.54</v>
      </c>
      <c r="R137" s="3">
        <v>0</v>
      </c>
      <c r="S137" s="3">
        <v>0</v>
      </c>
      <c r="T137" s="3"/>
      <c r="U137" s="3">
        <v>0</v>
      </c>
    </row>
    <row r="138" spans="1:23" s="5" customFormat="1" ht="15" customHeight="1" thickBot="1" x14ac:dyDescent="0.3">
      <c r="A138" s="81" t="s">
        <v>87</v>
      </c>
      <c r="B138" s="1" t="s">
        <v>88</v>
      </c>
      <c r="C138" s="2">
        <v>20</v>
      </c>
      <c r="D138" s="2">
        <v>1.7</v>
      </c>
      <c r="E138" s="2">
        <v>0.66</v>
      </c>
      <c r="F138" s="2">
        <v>8.5</v>
      </c>
      <c r="G138" s="2">
        <v>51.8</v>
      </c>
      <c r="H138" s="2">
        <v>0.06</v>
      </c>
      <c r="I138" s="3">
        <v>0.03</v>
      </c>
      <c r="J138" s="3">
        <v>0</v>
      </c>
      <c r="K138" s="3">
        <v>0</v>
      </c>
      <c r="L138" s="2">
        <v>0.08</v>
      </c>
      <c r="M138" s="2">
        <v>23.2</v>
      </c>
      <c r="N138" s="2">
        <v>24.6</v>
      </c>
      <c r="O138" s="2">
        <v>8</v>
      </c>
      <c r="P138" s="2">
        <v>25</v>
      </c>
      <c r="Q138" s="2">
        <v>0.25</v>
      </c>
      <c r="R138" s="2">
        <v>0</v>
      </c>
      <c r="S138" s="2">
        <v>0</v>
      </c>
      <c r="T138" s="2"/>
      <c r="U138" s="2">
        <v>0.05</v>
      </c>
    </row>
    <row r="139" spans="1:23" s="5" customFormat="1" ht="15" customHeight="1" thickBot="1" x14ac:dyDescent="0.3">
      <c r="A139" s="81" t="s">
        <v>87</v>
      </c>
      <c r="B139" s="1" t="s">
        <v>89</v>
      </c>
      <c r="C139" s="2">
        <v>50</v>
      </c>
      <c r="D139" s="2">
        <v>3.33</v>
      </c>
      <c r="E139" s="2">
        <v>2.2599999999999998</v>
      </c>
      <c r="F139" s="2">
        <v>24.77</v>
      </c>
      <c r="G139" s="2">
        <v>137</v>
      </c>
      <c r="H139" s="2">
        <v>0.16</v>
      </c>
      <c r="I139" s="2">
        <v>0.13</v>
      </c>
      <c r="J139" s="2">
        <v>0</v>
      </c>
      <c r="K139" s="2">
        <v>0</v>
      </c>
      <c r="L139" s="2">
        <v>0.1</v>
      </c>
      <c r="M139" s="2">
        <v>30.5</v>
      </c>
      <c r="N139" s="2">
        <v>72.5</v>
      </c>
      <c r="O139" s="2">
        <v>10.5</v>
      </c>
      <c r="P139" s="2">
        <v>44.5</v>
      </c>
      <c r="Q139" s="2">
        <v>1.07</v>
      </c>
      <c r="R139" s="2">
        <v>0</v>
      </c>
      <c r="S139" s="76">
        <v>5.0000000000000001E-3</v>
      </c>
      <c r="T139" s="2"/>
      <c r="U139" s="2">
        <v>0</v>
      </c>
    </row>
    <row r="140" spans="1:23" s="44" customFormat="1" ht="15.75" thickBot="1" x14ac:dyDescent="0.3">
      <c r="A140" s="65"/>
      <c r="B140" s="7" t="s">
        <v>57</v>
      </c>
      <c r="C140" s="8">
        <f t="shared" ref="C140:U140" si="20">SUM(C133:C139)</f>
        <v>770</v>
      </c>
      <c r="D140" s="8">
        <f t="shared" si="20"/>
        <v>29.310000000000002</v>
      </c>
      <c r="E140" s="8">
        <f t="shared" si="20"/>
        <v>26.689999999999998</v>
      </c>
      <c r="F140" s="8">
        <f t="shared" si="20"/>
        <v>108.86</v>
      </c>
      <c r="G140" s="8">
        <f t="shared" si="20"/>
        <v>802.57999999999993</v>
      </c>
      <c r="H140" s="8">
        <f t="shared" si="20"/>
        <v>0.38800000000000001</v>
      </c>
      <c r="I140" s="8">
        <f t="shared" si="20"/>
        <v>0.39800000000000002</v>
      </c>
      <c r="J140" s="8">
        <f t="shared" si="20"/>
        <v>380.33</v>
      </c>
      <c r="K140" s="8">
        <f t="shared" si="20"/>
        <v>1</v>
      </c>
      <c r="L140" s="8">
        <f t="shared" si="20"/>
        <v>54.03</v>
      </c>
      <c r="M140" s="8">
        <f t="shared" si="20"/>
        <v>356.1</v>
      </c>
      <c r="N140" s="8">
        <f t="shared" si="20"/>
        <v>180.91</v>
      </c>
      <c r="O140" s="8">
        <f t="shared" si="20"/>
        <v>85.23</v>
      </c>
      <c r="P140" s="8">
        <f t="shared" si="20"/>
        <v>365.20000000000005</v>
      </c>
      <c r="Q140" s="8">
        <f t="shared" si="20"/>
        <v>3.8200000000000003</v>
      </c>
      <c r="R140" s="8">
        <f t="shared" si="20"/>
        <v>0.05</v>
      </c>
      <c r="S140" s="8">
        <f t="shared" si="20"/>
        <v>1.4999999999999999E-2</v>
      </c>
      <c r="T140" s="8">
        <f t="shared" si="20"/>
        <v>0</v>
      </c>
      <c r="U140" s="8">
        <f t="shared" si="20"/>
        <v>1.8</v>
      </c>
    </row>
    <row r="141" spans="1:23" s="5" customFormat="1" ht="15.75" thickBot="1" x14ac:dyDescent="0.3">
      <c r="A141" s="81"/>
      <c r="B141" s="7" t="s">
        <v>58</v>
      </c>
      <c r="C141" s="8">
        <f t="shared" ref="C141:U141" si="21">C131+C140</f>
        <v>1300</v>
      </c>
      <c r="D141" s="8">
        <f t="shared" si="21"/>
        <v>57.839999999999996</v>
      </c>
      <c r="E141" s="8">
        <f t="shared" si="21"/>
        <v>43.86</v>
      </c>
      <c r="F141" s="8">
        <f t="shared" si="21"/>
        <v>193.28</v>
      </c>
      <c r="G141" s="8">
        <f t="shared" si="21"/>
        <v>1454.1799999999998</v>
      </c>
      <c r="H141" s="8">
        <f t="shared" si="21"/>
        <v>0.68799999999999994</v>
      </c>
      <c r="I141" s="8">
        <f t="shared" si="21"/>
        <v>0.91800000000000004</v>
      </c>
      <c r="J141" s="8">
        <f t="shared" si="21"/>
        <v>455.33</v>
      </c>
      <c r="K141" s="8">
        <f t="shared" si="21"/>
        <v>2.6</v>
      </c>
      <c r="L141" s="8">
        <f t="shared" si="21"/>
        <v>68.16</v>
      </c>
      <c r="M141" s="8">
        <f t="shared" si="21"/>
        <v>690.7</v>
      </c>
      <c r="N141" s="8">
        <f t="shared" si="21"/>
        <v>692.91</v>
      </c>
      <c r="O141" s="8">
        <f t="shared" si="21"/>
        <v>157.43</v>
      </c>
      <c r="P141" s="8">
        <f t="shared" si="21"/>
        <v>787</v>
      </c>
      <c r="Q141" s="8">
        <f t="shared" si="21"/>
        <v>7.7600000000000007</v>
      </c>
      <c r="R141" s="8">
        <f t="shared" si="21"/>
        <v>7.0000000000000007E-2</v>
      </c>
      <c r="S141" s="8">
        <f t="shared" si="21"/>
        <v>0.03</v>
      </c>
      <c r="T141" s="8">
        <f t="shared" si="21"/>
        <v>0</v>
      </c>
      <c r="U141" s="8">
        <f t="shared" si="21"/>
        <v>2.41</v>
      </c>
    </row>
    <row r="142" spans="1:23" s="5" customFormat="1" ht="15.75" thickBot="1" x14ac:dyDescent="0.3">
      <c r="A142" s="91" t="s">
        <v>26</v>
      </c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3"/>
    </row>
    <row r="143" spans="1:23" s="5" customFormat="1" ht="15.75" thickBot="1" x14ac:dyDescent="0.3">
      <c r="A143" s="82"/>
      <c r="B143" s="83" t="s">
        <v>40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</row>
    <row r="144" spans="1:23" s="5" customFormat="1" ht="16.149999999999999" customHeight="1" thickBot="1" x14ac:dyDescent="0.3">
      <c r="A144" s="81" t="s">
        <v>199</v>
      </c>
      <c r="B144" s="1" t="s">
        <v>200</v>
      </c>
      <c r="C144" s="2">
        <v>150</v>
      </c>
      <c r="D144" s="6">
        <v>5.32</v>
      </c>
      <c r="E144" s="6">
        <v>4.3499999999999996</v>
      </c>
      <c r="F144" s="6">
        <v>23.95</v>
      </c>
      <c r="G144" s="6">
        <v>140.47</v>
      </c>
      <c r="H144" s="6">
        <v>0.06</v>
      </c>
      <c r="I144" s="6">
        <v>0.08</v>
      </c>
      <c r="J144" s="6">
        <v>17.920000000000002</v>
      </c>
      <c r="K144" s="6">
        <v>0.3</v>
      </c>
      <c r="L144" s="6">
        <v>0.37</v>
      </c>
      <c r="M144" s="6">
        <v>107.75</v>
      </c>
      <c r="N144" s="6">
        <v>94</v>
      </c>
      <c r="O144" s="6">
        <v>38.5</v>
      </c>
      <c r="P144" s="6">
        <v>121.25</v>
      </c>
      <c r="Q144" s="6">
        <v>0.63</v>
      </c>
      <c r="R144" s="6">
        <v>0.02</v>
      </c>
      <c r="S144" s="6">
        <v>0</v>
      </c>
      <c r="T144" s="6"/>
      <c r="U144" s="6">
        <v>0.11</v>
      </c>
    </row>
    <row r="145" spans="1:21" s="5" customFormat="1" ht="15" customHeight="1" thickBot="1" x14ac:dyDescent="0.3">
      <c r="A145" s="81" t="s">
        <v>87</v>
      </c>
      <c r="B145" s="1" t="s">
        <v>195</v>
      </c>
      <c r="C145" s="2">
        <v>100</v>
      </c>
      <c r="D145" s="6">
        <v>0.8</v>
      </c>
      <c r="E145" s="6">
        <v>0.2</v>
      </c>
      <c r="F145" s="6">
        <v>7.5</v>
      </c>
      <c r="G145" s="6">
        <v>38</v>
      </c>
      <c r="H145" s="6">
        <v>0.06</v>
      </c>
      <c r="I145" s="6">
        <v>0.03</v>
      </c>
      <c r="J145" s="6">
        <v>10</v>
      </c>
      <c r="K145" s="6">
        <v>0</v>
      </c>
      <c r="L145" s="6">
        <v>18</v>
      </c>
      <c r="M145" s="6">
        <v>45</v>
      </c>
      <c r="N145" s="6">
        <v>35</v>
      </c>
      <c r="O145" s="6">
        <v>11</v>
      </c>
      <c r="P145" s="6">
        <v>17</v>
      </c>
      <c r="Q145" s="6">
        <v>0.1</v>
      </c>
      <c r="R145" s="6">
        <v>0</v>
      </c>
      <c r="S145" s="6">
        <v>0</v>
      </c>
      <c r="T145" s="6"/>
      <c r="U145" s="6">
        <v>0.5</v>
      </c>
    </row>
    <row r="146" spans="1:21" s="5" customFormat="1" ht="15" customHeight="1" thickBot="1" x14ac:dyDescent="0.3">
      <c r="A146" s="81" t="s">
        <v>126</v>
      </c>
      <c r="B146" s="1" t="s">
        <v>17</v>
      </c>
      <c r="C146" s="2">
        <v>200</v>
      </c>
      <c r="D146" s="2">
        <v>0.2</v>
      </c>
      <c r="E146" s="2">
        <v>0</v>
      </c>
      <c r="F146" s="2">
        <v>6.5</v>
      </c>
      <c r="G146" s="2">
        <v>26.8</v>
      </c>
      <c r="H146" s="2">
        <v>0</v>
      </c>
      <c r="I146" s="3">
        <v>0.01</v>
      </c>
      <c r="J146" s="3">
        <v>0.3</v>
      </c>
      <c r="K146" s="3">
        <v>0</v>
      </c>
      <c r="L146" s="2">
        <v>0.04</v>
      </c>
      <c r="M146" s="2">
        <v>20.8</v>
      </c>
      <c r="N146" s="2">
        <v>4.5</v>
      </c>
      <c r="O146" s="2">
        <v>3.8</v>
      </c>
      <c r="P146" s="2">
        <v>7.2</v>
      </c>
      <c r="Q146" s="2">
        <v>0.73</v>
      </c>
      <c r="R146" s="2">
        <v>0</v>
      </c>
      <c r="S146" s="2">
        <v>0</v>
      </c>
      <c r="T146" s="2"/>
      <c r="U146" s="3">
        <v>0</v>
      </c>
    </row>
    <row r="147" spans="1:21" s="5" customFormat="1" ht="15" customHeight="1" thickBot="1" x14ac:dyDescent="0.3">
      <c r="A147" s="81" t="s">
        <v>87</v>
      </c>
      <c r="B147" s="1" t="s">
        <v>88</v>
      </c>
      <c r="C147" s="2">
        <v>20</v>
      </c>
      <c r="D147" s="2">
        <v>1.7</v>
      </c>
      <c r="E147" s="2">
        <v>0.66</v>
      </c>
      <c r="F147" s="2">
        <v>8.5</v>
      </c>
      <c r="G147" s="2">
        <v>51.8</v>
      </c>
      <c r="H147" s="2">
        <v>0.06</v>
      </c>
      <c r="I147" s="3">
        <v>0.03</v>
      </c>
      <c r="J147" s="3">
        <v>0</v>
      </c>
      <c r="K147" s="3">
        <v>0</v>
      </c>
      <c r="L147" s="2">
        <v>0.08</v>
      </c>
      <c r="M147" s="2">
        <v>23.2</v>
      </c>
      <c r="N147" s="2">
        <v>24.6</v>
      </c>
      <c r="O147" s="2">
        <v>8</v>
      </c>
      <c r="P147" s="2">
        <v>25</v>
      </c>
      <c r="Q147" s="2">
        <v>0.25</v>
      </c>
      <c r="R147" s="2">
        <v>0</v>
      </c>
      <c r="S147" s="2">
        <v>0</v>
      </c>
      <c r="T147" s="2"/>
      <c r="U147" s="2">
        <v>0.05</v>
      </c>
    </row>
    <row r="148" spans="1:21" s="5" customFormat="1" ht="15" customHeight="1" thickBot="1" x14ac:dyDescent="0.3">
      <c r="A148" s="81" t="s">
        <v>87</v>
      </c>
      <c r="B148" s="1" t="s">
        <v>89</v>
      </c>
      <c r="C148" s="2">
        <v>40</v>
      </c>
      <c r="D148" s="2">
        <v>2.13</v>
      </c>
      <c r="E148" s="2">
        <v>1.81</v>
      </c>
      <c r="F148" s="2">
        <v>17.420000000000002</v>
      </c>
      <c r="G148" s="2">
        <v>109.6</v>
      </c>
      <c r="H148" s="2">
        <v>0.11</v>
      </c>
      <c r="I148" s="3">
        <v>0.1</v>
      </c>
      <c r="J148" s="3">
        <v>0</v>
      </c>
      <c r="K148" s="3">
        <v>0</v>
      </c>
      <c r="L148" s="2">
        <v>0.08</v>
      </c>
      <c r="M148" s="2">
        <v>26.4</v>
      </c>
      <c r="N148" s="2">
        <v>50</v>
      </c>
      <c r="O148" s="2">
        <v>6.4</v>
      </c>
      <c r="P148" s="2">
        <v>31.6</v>
      </c>
      <c r="Q148" s="2">
        <v>1.04</v>
      </c>
      <c r="R148" s="2">
        <v>0</v>
      </c>
      <c r="S148" s="76">
        <v>5.0000000000000001E-3</v>
      </c>
      <c r="T148" s="2"/>
      <c r="U148" s="3">
        <v>0</v>
      </c>
    </row>
    <row r="149" spans="1:21" s="44" customFormat="1" ht="15.75" thickBot="1" x14ac:dyDescent="0.3">
      <c r="A149" s="65"/>
      <c r="B149" s="7" t="s">
        <v>56</v>
      </c>
      <c r="C149" s="8">
        <f>SUM(C144:C148)</f>
        <v>510</v>
      </c>
      <c r="D149" s="8">
        <f t="shared" ref="D149:U149" si="22">SUM(D144:D148)</f>
        <v>10.149999999999999</v>
      </c>
      <c r="E149" s="8">
        <f t="shared" si="22"/>
        <v>7.02</v>
      </c>
      <c r="F149" s="8">
        <f t="shared" si="22"/>
        <v>63.870000000000005</v>
      </c>
      <c r="G149" s="8">
        <f t="shared" si="22"/>
        <v>366.66999999999996</v>
      </c>
      <c r="H149" s="8">
        <f t="shared" si="22"/>
        <v>0.28999999999999998</v>
      </c>
      <c r="I149" s="8">
        <f t="shared" si="22"/>
        <v>0.25</v>
      </c>
      <c r="J149" s="8">
        <f t="shared" si="22"/>
        <v>28.220000000000002</v>
      </c>
      <c r="K149" s="8">
        <f t="shared" si="22"/>
        <v>0.3</v>
      </c>
      <c r="L149" s="8">
        <f t="shared" si="22"/>
        <v>18.569999999999997</v>
      </c>
      <c r="M149" s="8">
        <f t="shared" si="22"/>
        <v>223.15</v>
      </c>
      <c r="N149" s="8">
        <f t="shared" si="22"/>
        <v>208.1</v>
      </c>
      <c r="O149" s="8">
        <f t="shared" si="22"/>
        <v>67.7</v>
      </c>
      <c r="P149" s="8">
        <f t="shared" si="22"/>
        <v>202.04999999999998</v>
      </c>
      <c r="Q149" s="8">
        <f t="shared" si="22"/>
        <v>2.75</v>
      </c>
      <c r="R149" s="8">
        <f t="shared" si="22"/>
        <v>0.02</v>
      </c>
      <c r="S149" s="8">
        <f t="shared" si="22"/>
        <v>5.0000000000000001E-3</v>
      </c>
      <c r="T149" s="8">
        <f t="shared" si="22"/>
        <v>0</v>
      </c>
      <c r="U149" s="8">
        <f t="shared" si="22"/>
        <v>0.66</v>
      </c>
    </row>
    <row r="150" spans="1:21" s="5" customFormat="1" ht="15.75" thickBot="1" x14ac:dyDescent="0.3">
      <c r="A150" s="81"/>
      <c r="B150" s="8" t="s">
        <v>41</v>
      </c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s="5" customFormat="1" ht="15" customHeight="1" thickBot="1" x14ac:dyDescent="0.3">
      <c r="A151" s="81" t="s">
        <v>87</v>
      </c>
      <c r="B151" s="1" t="s">
        <v>143</v>
      </c>
      <c r="C151" s="2">
        <v>60</v>
      </c>
      <c r="D151" s="2">
        <v>0.48</v>
      </c>
      <c r="E151" s="2">
        <v>0.06</v>
      </c>
      <c r="F151" s="2">
        <v>1.02</v>
      </c>
      <c r="G151" s="2">
        <v>7.8</v>
      </c>
      <c r="H151" s="2">
        <v>0.01</v>
      </c>
      <c r="I151" s="3">
        <v>0.01</v>
      </c>
      <c r="J151" s="3">
        <v>3</v>
      </c>
      <c r="K151" s="3">
        <v>0</v>
      </c>
      <c r="L151" s="2">
        <v>3</v>
      </c>
      <c r="M151" s="2">
        <v>44.6</v>
      </c>
      <c r="N151" s="2">
        <v>13.8</v>
      </c>
      <c r="O151" s="2">
        <v>8.4</v>
      </c>
      <c r="P151" s="2">
        <v>14.4</v>
      </c>
      <c r="Q151" s="2">
        <v>0.26</v>
      </c>
      <c r="R151" s="2">
        <v>0</v>
      </c>
      <c r="S151" s="2">
        <v>0</v>
      </c>
      <c r="T151" s="2"/>
      <c r="U151" s="3">
        <v>0</v>
      </c>
    </row>
    <row r="152" spans="1:21" s="5" customFormat="1" ht="29.45" customHeight="1" thickBot="1" x14ac:dyDescent="0.3">
      <c r="A152" s="2" t="s">
        <v>125</v>
      </c>
      <c r="B152" s="1" t="s">
        <v>42</v>
      </c>
      <c r="C152" s="2">
        <v>200</v>
      </c>
      <c r="D152" s="2">
        <v>5.16</v>
      </c>
      <c r="E152" s="2">
        <v>2.78</v>
      </c>
      <c r="F152" s="2">
        <v>18.5</v>
      </c>
      <c r="G152" s="2">
        <v>119.6</v>
      </c>
      <c r="H152" s="2">
        <v>0.09</v>
      </c>
      <c r="I152" s="3">
        <v>0.05</v>
      </c>
      <c r="J152" s="3">
        <v>47.6</v>
      </c>
      <c r="K152" s="3">
        <v>0</v>
      </c>
      <c r="L152" s="2">
        <v>6.88</v>
      </c>
      <c r="M152" s="2">
        <v>100.5</v>
      </c>
      <c r="N152" s="2">
        <v>13.8</v>
      </c>
      <c r="O152" s="2">
        <v>10.8</v>
      </c>
      <c r="P152" s="2">
        <v>54.6</v>
      </c>
      <c r="Q152" s="2">
        <v>0.56000000000000005</v>
      </c>
      <c r="R152" s="2">
        <v>0.01</v>
      </c>
      <c r="S152" s="2">
        <v>0</v>
      </c>
      <c r="T152" s="2"/>
      <c r="U152" s="3">
        <v>0.22</v>
      </c>
    </row>
    <row r="153" spans="1:21" s="5" customFormat="1" ht="15.6" customHeight="1" thickBot="1" x14ac:dyDescent="0.3">
      <c r="A153" s="10" t="s">
        <v>176</v>
      </c>
      <c r="B153" s="16" t="s">
        <v>102</v>
      </c>
      <c r="C153" s="10">
        <v>90</v>
      </c>
      <c r="D153" s="18">
        <v>16.43</v>
      </c>
      <c r="E153" s="17">
        <v>15.71</v>
      </c>
      <c r="F153" s="18">
        <v>14.87</v>
      </c>
      <c r="G153" s="17">
        <v>265.55</v>
      </c>
      <c r="H153" s="18">
        <v>0.05</v>
      </c>
      <c r="I153" s="17">
        <v>0.1</v>
      </c>
      <c r="J153" s="17">
        <v>19.91</v>
      </c>
      <c r="K153" s="18">
        <v>0.8</v>
      </c>
      <c r="L153" s="17">
        <v>0.1</v>
      </c>
      <c r="M153" s="17">
        <v>145.19</v>
      </c>
      <c r="N153" s="17">
        <v>36</v>
      </c>
      <c r="O153" s="17">
        <v>13.99</v>
      </c>
      <c r="P153" s="17">
        <v>165.6</v>
      </c>
      <c r="Q153" s="17">
        <v>0.62</v>
      </c>
      <c r="R153" s="17">
        <v>0.01</v>
      </c>
      <c r="S153" s="17">
        <v>0</v>
      </c>
      <c r="T153" s="19"/>
      <c r="U153" s="19">
        <v>0.35</v>
      </c>
    </row>
    <row r="154" spans="1:21" s="5" customFormat="1" ht="15.75" thickBot="1" x14ac:dyDescent="0.3">
      <c r="A154" s="81" t="s">
        <v>177</v>
      </c>
      <c r="B154" s="1" t="s">
        <v>178</v>
      </c>
      <c r="C154" s="2">
        <v>150</v>
      </c>
      <c r="D154" s="2">
        <v>2.8</v>
      </c>
      <c r="E154" s="2">
        <v>7.4</v>
      </c>
      <c r="F154" s="2">
        <v>13.6</v>
      </c>
      <c r="G154" s="2">
        <v>133.4</v>
      </c>
      <c r="H154" s="2">
        <v>7.0000000000000007E-2</v>
      </c>
      <c r="I154" s="2">
        <v>0.08</v>
      </c>
      <c r="J154" s="2">
        <v>109</v>
      </c>
      <c r="K154" s="2">
        <v>0.1</v>
      </c>
      <c r="L154" s="2">
        <v>12.2</v>
      </c>
      <c r="M154" s="2">
        <v>59</v>
      </c>
      <c r="N154" s="2">
        <v>61</v>
      </c>
      <c r="O154" s="2">
        <v>19</v>
      </c>
      <c r="P154" s="2">
        <v>70</v>
      </c>
      <c r="Q154" s="2">
        <v>0.72</v>
      </c>
      <c r="R154" s="2">
        <v>0.01</v>
      </c>
      <c r="S154" s="2">
        <v>0</v>
      </c>
      <c r="T154" s="2"/>
      <c r="U154" s="2">
        <v>0.21</v>
      </c>
    </row>
    <row r="155" spans="1:21" s="5" customFormat="1" ht="15.75" thickBot="1" x14ac:dyDescent="0.3">
      <c r="A155" s="81" t="s">
        <v>179</v>
      </c>
      <c r="B155" s="1" t="s">
        <v>105</v>
      </c>
      <c r="C155" s="2">
        <v>20</v>
      </c>
      <c r="D155" s="2">
        <v>0.54</v>
      </c>
      <c r="E155" s="2">
        <v>0.76</v>
      </c>
      <c r="F155" s="2">
        <v>0.88</v>
      </c>
      <c r="G155" s="2">
        <v>12.5</v>
      </c>
      <c r="H155" s="2">
        <v>0</v>
      </c>
      <c r="I155" s="3">
        <v>0</v>
      </c>
      <c r="J155" s="3">
        <v>2.9</v>
      </c>
      <c r="K155" s="3">
        <v>0.1</v>
      </c>
      <c r="L155" s="2">
        <v>0.13</v>
      </c>
      <c r="M155" s="2">
        <v>4.5599999999999996</v>
      </c>
      <c r="N155" s="2">
        <v>1.64</v>
      </c>
      <c r="O155" s="2">
        <v>0.46</v>
      </c>
      <c r="P155" s="2">
        <v>1.9</v>
      </c>
      <c r="Q155" s="2">
        <v>0.06</v>
      </c>
      <c r="R155" s="2">
        <v>0</v>
      </c>
      <c r="S155" s="2">
        <v>0</v>
      </c>
      <c r="T155" s="2"/>
      <c r="U155" s="3">
        <v>0.01</v>
      </c>
    </row>
    <row r="156" spans="1:21" s="5" customFormat="1" ht="15" customHeight="1" thickBot="1" x14ac:dyDescent="0.3">
      <c r="A156" s="81" t="s">
        <v>180</v>
      </c>
      <c r="B156" s="1" t="s">
        <v>99</v>
      </c>
      <c r="C156" s="2">
        <v>200</v>
      </c>
      <c r="D156" s="2">
        <v>1</v>
      </c>
      <c r="E156" s="2">
        <v>0.1</v>
      </c>
      <c r="F156" s="2">
        <v>15.7</v>
      </c>
      <c r="G156" s="2">
        <v>66.900000000000006</v>
      </c>
      <c r="H156" s="2">
        <v>0.01</v>
      </c>
      <c r="I156" s="2">
        <v>0.03</v>
      </c>
      <c r="J156" s="2">
        <v>70</v>
      </c>
      <c r="K156" s="2">
        <v>0</v>
      </c>
      <c r="L156" s="2">
        <v>0.32</v>
      </c>
      <c r="M156" s="2">
        <v>135</v>
      </c>
      <c r="N156" s="2">
        <v>28</v>
      </c>
      <c r="O156" s="2">
        <v>18</v>
      </c>
      <c r="P156" s="2">
        <v>25</v>
      </c>
      <c r="Q156" s="2">
        <v>0.57999999999999996</v>
      </c>
      <c r="R156" s="2">
        <v>0</v>
      </c>
      <c r="S156" s="2">
        <v>0</v>
      </c>
      <c r="T156" s="2"/>
      <c r="U156" s="2">
        <v>0</v>
      </c>
    </row>
    <row r="157" spans="1:21" s="5" customFormat="1" ht="15" customHeight="1" thickBot="1" x14ac:dyDescent="0.3">
      <c r="A157" s="81" t="s">
        <v>87</v>
      </c>
      <c r="B157" s="1" t="s">
        <v>88</v>
      </c>
      <c r="C157" s="2">
        <v>20</v>
      </c>
      <c r="D157" s="2">
        <v>1.7</v>
      </c>
      <c r="E157" s="2">
        <v>0.66</v>
      </c>
      <c r="F157" s="2">
        <v>8.5</v>
      </c>
      <c r="G157" s="2">
        <v>51.8</v>
      </c>
      <c r="H157" s="2">
        <v>0.06</v>
      </c>
      <c r="I157" s="3">
        <v>0.03</v>
      </c>
      <c r="J157" s="3">
        <v>0</v>
      </c>
      <c r="K157" s="3">
        <v>0</v>
      </c>
      <c r="L157" s="2">
        <v>0.08</v>
      </c>
      <c r="M157" s="2">
        <v>23.2</v>
      </c>
      <c r="N157" s="2">
        <v>24.6</v>
      </c>
      <c r="O157" s="2">
        <v>8</v>
      </c>
      <c r="P157" s="2">
        <v>25</v>
      </c>
      <c r="Q157" s="2">
        <v>0.25</v>
      </c>
      <c r="R157" s="2">
        <v>0</v>
      </c>
      <c r="S157" s="2">
        <v>0</v>
      </c>
      <c r="T157" s="2"/>
      <c r="U157" s="2">
        <v>0.05</v>
      </c>
    </row>
    <row r="158" spans="1:21" s="5" customFormat="1" ht="15" customHeight="1" thickBot="1" x14ac:dyDescent="0.3">
      <c r="A158" s="81" t="s">
        <v>87</v>
      </c>
      <c r="B158" s="1" t="s">
        <v>89</v>
      </c>
      <c r="C158" s="2">
        <v>50</v>
      </c>
      <c r="D158" s="2">
        <v>3.33</v>
      </c>
      <c r="E158" s="2">
        <v>2.2599999999999998</v>
      </c>
      <c r="F158" s="2">
        <v>24.77</v>
      </c>
      <c r="G158" s="2">
        <v>137</v>
      </c>
      <c r="H158" s="2">
        <v>0.16</v>
      </c>
      <c r="I158" s="2">
        <v>0.13</v>
      </c>
      <c r="J158" s="2">
        <v>0</v>
      </c>
      <c r="K158" s="2">
        <v>0</v>
      </c>
      <c r="L158" s="2">
        <v>0.1</v>
      </c>
      <c r="M158" s="2">
        <v>30.5</v>
      </c>
      <c r="N158" s="2">
        <v>72.5</v>
      </c>
      <c r="O158" s="2">
        <v>10.5</v>
      </c>
      <c r="P158" s="2">
        <v>44.5</v>
      </c>
      <c r="Q158" s="2">
        <v>1.07</v>
      </c>
      <c r="R158" s="2">
        <v>0</v>
      </c>
      <c r="S158" s="76">
        <v>5.0000000000000001E-3</v>
      </c>
      <c r="T158" s="2"/>
      <c r="U158" s="2">
        <v>0</v>
      </c>
    </row>
    <row r="159" spans="1:21" s="44" customFormat="1" ht="15.75" thickBot="1" x14ac:dyDescent="0.3">
      <c r="A159" s="65"/>
      <c r="B159" s="7" t="s">
        <v>57</v>
      </c>
      <c r="C159" s="8">
        <f>SUM(C151:C158)</f>
        <v>790</v>
      </c>
      <c r="D159" s="8">
        <f t="shared" ref="D159:U159" si="23">SUM(D151:D158)</f>
        <v>31.439999999999998</v>
      </c>
      <c r="E159" s="8">
        <f t="shared" si="23"/>
        <v>29.730000000000004</v>
      </c>
      <c r="F159" s="8">
        <f t="shared" si="23"/>
        <v>97.84</v>
      </c>
      <c r="G159" s="8">
        <f t="shared" si="23"/>
        <v>794.55</v>
      </c>
      <c r="H159" s="8">
        <f t="shared" si="23"/>
        <v>0.45000000000000007</v>
      </c>
      <c r="I159" s="8">
        <f t="shared" si="23"/>
        <v>0.43000000000000005</v>
      </c>
      <c r="J159" s="8">
        <f t="shared" si="23"/>
        <v>252.41</v>
      </c>
      <c r="K159" s="8">
        <f t="shared" si="23"/>
        <v>1</v>
      </c>
      <c r="L159" s="8">
        <f t="shared" si="23"/>
        <v>22.81</v>
      </c>
      <c r="M159" s="8">
        <f t="shared" si="23"/>
        <v>542.54999999999995</v>
      </c>
      <c r="N159" s="8">
        <f t="shared" si="23"/>
        <v>251.34</v>
      </c>
      <c r="O159" s="8">
        <f t="shared" si="23"/>
        <v>89.15</v>
      </c>
      <c r="P159" s="8">
        <f t="shared" si="23"/>
        <v>401</v>
      </c>
      <c r="Q159" s="8">
        <f t="shared" si="23"/>
        <v>4.12</v>
      </c>
      <c r="R159" s="8">
        <f t="shared" si="23"/>
        <v>0.03</v>
      </c>
      <c r="S159" s="8">
        <v>0.01</v>
      </c>
      <c r="T159" s="8">
        <f t="shared" si="23"/>
        <v>0</v>
      </c>
      <c r="U159" s="8">
        <f t="shared" si="23"/>
        <v>0.84</v>
      </c>
    </row>
    <row r="160" spans="1:21" s="44" customFormat="1" ht="15.75" thickBot="1" x14ac:dyDescent="0.3">
      <c r="A160" s="70"/>
      <c r="B160" s="21" t="s">
        <v>58</v>
      </c>
      <c r="C160" s="71">
        <f>C149+C159</f>
        <v>1300</v>
      </c>
      <c r="D160" s="71">
        <f t="shared" ref="D160:U160" si="24">D149+D159</f>
        <v>41.589999999999996</v>
      </c>
      <c r="E160" s="71">
        <f t="shared" si="24"/>
        <v>36.75</v>
      </c>
      <c r="F160" s="71">
        <f t="shared" si="24"/>
        <v>161.71</v>
      </c>
      <c r="G160" s="71">
        <f t="shared" si="24"/>
        <v>1161.2199999999998</v>
      </c>
      <c r="H160" s="71">
        <f t="shared" si="24"/>
        <v>0.74</v>
      </c>
      <c r="I160" s="71">
        <f t="shared" si="24"/>
        <v>0.68</v>
      </c>
      <c r="J160" s="71">
        <f t="shared" si="24"/>
        <v>280.63</v>
      </c>
      <c r="K160" s="71">
        <f t="shared" si="24"/>
        <v>1.3</v>
      </c>
      <c r="L160" s="71">
        <f t="shared" si="24"/>
        <v>41.379999999999995</v>
      </c>
      <c r="M160" s="71">
        <f t="shared" si="24"/>
        <v>765.69999999999993</v>
      </c>
      <c r="N160" s="71">
        <f t="shared" si="24"/>
        <v>459.44</v>
      </c>
      <c r="O160" s="71">
        <f t="shared" si="24"/>
        <v>156.85000000000002</v>
      </c>
      <c r="P160" s="71">
        <f t="shared" si="24"/>
        <v>603.04999999999995</v>
      </c>
      <c r="Q160" s="71">
        <f t="shared" si="24"/>
        <v>6.87</v>
      </c>
      <c r="R160" s="71">
        <f t="shared" si="24"/>
        <v>0.05</v>
      </c>
      <c r="S160" s="71">
        <f t="shared" si="24"/>
        <v>1.4999999999999999E-2</v>
      </c>
      <c r="T160" s="71">
        <f t="shared" si="24"/>
        <v>0</v>
      </c>
      <c r="U160" s="71">
        <f t="shared" si="24"/>
        <v>1.5</v>
      </c>
    </row>
    <row r="161" spans="1:21" s="5" customFormat="1" x14ac:dyDescent="0.25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2"/>
    </row>
    <row r="162" spans="1:21" s="5" customFormat="1" ht="15.75" thickBot="1" x14ac:dyDescent="0.3">
      <c r="A162" s="94" t="s">
        <v>27</v>
      </c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6"/>
    </row>
    <row r="163" spans="1:21" s="5" customFormat="1" ht="15.75" thickBot="1" x14ac:dyDescent="0.3">
      <c r="A163" s="82"/>
      <c r="B163" s="83" t="s">
        <v>40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</row>
    <row r="164" spans="1:21" s="5" customFormat="1" ht="15.6" customHeight="1" thickBot="1" x14ac:dyDescent="0.3">
      <c r="A164" s="10" t="s">
        <v>201</v>
      </c>
      <c r="B164" s="16" t="s">
        <v>202</v>
      </c>
      <c r="C164" s="10">
        <v>150</v>
      </c>
      <c r="D164" s="18">
        <v>9.8000000000000007</v>
      </c>
      <c r="E164" s="17">
        <v>10.7</v>
      </c>
      <c r="F164" s="18">
        <v>4.8</v>
      </c>
      <c r="G164" s="17">
        <v>153.5</v>
      </c>
      <c r="H164" s="18">
        <v>7.0000000000000007E-2</v>
      </c>
      <c r="I164" s="17">
        <v>0.16</v>
      </c>
      <c r="J164" s="17">
        <v>74</v>
      </c>
      <c r="K164" s="18">
        <v>7.7</v>
      </c>
      <c r="L164" s="17">
        <v>1.48</v>
      </c>
      <c r="M164" s="17">
        <v>108</v>
      </c>
      <c r="N164" s="17">
        <v>120</v>
      </c>
      <c r="O164" s="17">
        <v>19</v>
      </c>
      <c r="P164" s="17">
        <v>134</v>
      </c>
      <c r="Q164" s="17">
        <v>0.65</v>
      </c>
      <c r="R164" s="17">
        <v>0.02</v>
      </c>
      <c r="S164" s="17">
        <v>0.01</v>
      </c>
      <c r="T164" s="19"/>
      <c r="U164" s="19">
        <v>0.25</v>
      </c>
    </row>
    <row r="165" spans="1:21" s="5" customFormat="1" ht="15" customHeight="1" thickBot="1" x14ac:dyDescent="0.3">
      <c r="A165" s="81" t="s">
        <v>87</v>
      </c>
      <c r="B165" s="1" t="s">
        <v>98</v>
      </c>
      <c r="C165" s="2">
        <v>100</v>
      </c>
      <c r="D165" s="3">
        <v>0.4</v>
      </c>
      <c r="E165" s="3">
        <v>0.4</v>
      </c>
      <c r="F165" s="3">
        <v>9.8000000000000007</v>
      </c>
      <c r="G165" s="3">
        <v>47</v>
      </c>
      <c r="H165" s="3">
        <v>0.03</v>
      </c>
      <c r="I165" s="3">
        <v>0.02</v>
      </c>
      <c r="J165" s="3">
        <v>5</v>
      </c>
      <c r="K165" s="3">
        <v>0</v>
      </c>
      <c r="L165" s="3">
        <v>5</v>
      </c>
      <c r="M165" s="3">
        <v>68</v>
      </c>
      <c r="N165" s="3">
        <v>16</v>
      </c>
      <c r="O165" s="3">
        <v>9</v>
      </c>
      <c r="P165" s="3">
        <v>11</v>
      </c>
      <c r="Q165" s="3">
        <v>1.2</v>
      </c>
      <c r="R165" s="3">
        <v>0</v>
      </c>
      <c r="S165" s="3">
        <v>0</v>
      </c>
      <c r="T165" s="3"/>
      <c r="U165" s="3">
        <v>0.08</v>
      </c>
    </row>
    <row r="166" spans="1:21" s="5" customFormat="1" ht="15" customHeight="1" thickBot="1" x14ac:dyDescent="0.3">
      <c r="A166" s="81" t="s">
        <v>149</v>
      </c>
      <c r="B166" s="1" t="s">
        <v>60</v>
      </c>
      <c r="C166" s="2">
        <v>200</v>
      </c>
      <c r="D166" s="2">
        <v>1.6</v>
      </c>
      <c r="E166" s="2">
        <v>1.1000000000000001</v>
      </c>
      <c r="F166" s="2">
        <v>8.6999999999999993</v>
      </c>
      <c r="G166" s="2">
        <v>50.9</v>
      </c>
      <c r="H166" s="2">
        <v>0.01</v>
      </c>
      <c r="I166" s="3">
        <v>7.0000000000000007E-2</v>
      </c>
      <c r="J166" s="3">
        <v>6.9</v>
      </c>
      <c r="K166" s="3">
        <v>0</v>
      </c>
      <c r="L166" s="2">
        <v>0.3</v>
      </c>
      <c r="M166" s="2">
        <v>81.3</v>
      </c>
      <c r="N166" s="2">
        <v>57</v>
      </c>
      <c r="O166" s="2">
        <v>9.9</v>
      </c>
      <c r="P166" s="2">
        <v>46</v>
      </c>
      <c r="Q166" s="2">
        <v>0.77</v>
      </c>
      <c r="R166" s="2">
        <v>0</v>
      </c>
      <c r="S166" s="2">
        <v>0</v>
      </c>
      <c r="T166" s="2"/>
      <c r="U166" s="3">
        <v>0.1</v>
      </c>
    </row>
    <row r="167" spans="1:21" s="5" customFormat="1" ht="15" customHeight="1" thickBot="1" x14ac:dyDescent="0.3">
      <c r="A167" s="81" t="s">
        <v>87</v>
      </c>
      <c r="B167" s="1" t="s">
        <v>88</v>
      </c>
      <c r="C167" s="2">
        <v>20</v>
      </c>
      <c r="D167" s="2">
        <v>1.7</v>
      </c>
      <c r="E167" s="2">
        <v>0.66</v>
      </c>
      <c r="F167" s="2">
        <v>8.5</v>
      </c>
      <c r="G167" s="2">
        <v>51.8</v>
      </c>
      <c r="H167" s="2">
        <v>0.06</v>
      </c>
      <c r="I167" s="3">
        <v>0.03</v>
      </c>
      <c r="J167" s="3">
        <v>0</v>
      </c>
      <c r="K167" s="3">
        <v>0</v>
      </c>
      <c r="L167" s="2">
        <v>0.08</v>
      </c>
      <c r="M167" s="2">
        <v>23.2</v>
      </c>
      <c r="N167" s="2">
        <v>24.6</v>
      </c>
      <c r="O167" s="2">
        <v>8</v>
      </c>
      <c r="P167" s="2">
        <v>25</v>
      </c>
      <c r="Q167" s="2">
        <v>0.25</v>
      </c>
      <c r="R167" s="2">
        <v>0</v>
      </c>
      <c r="S167" s="2">
        <v>0</v>
      </c>
      <c r="T167" s="2"/>
      <c r="U167" s="2">
        <v>0.05</v>
      </c>
    </row>
    <row r="168" spans="1:21" s="5" customFormat="1" ht="15" customHeight="1" thickBot="1" x14ac:dyDescent="0.3">
      <c r="A168" s="81" t="s">
        <v>87</v>
      </c>
      <c r="B168" s="1" t="s">
        <v>89</v>
      </c>
      <c r="C168" s="2">
        <v>40</v>
      </c>
      <c r="D168" s="2">
        <v>2.13</v>
      </c>
      <c r="E168" s="2">
        <v>1.81</v>
      </c>
      <c r="F168" s="2">
        <v>17.420000000000002</v>
      </c>
      <c r="G168" s="2">
        <v>109.6</v>
      </c>
      <c r="H168" s="2">
        <v>0.11</v>
      </c>
      <c r="I168" s="3">
        <v>0.1</v>
      </c>
      <c r="J168" s="3">
        <v>0</v>
      </c>
      <c r="K168" s="3">
        <v>0</v>
      </c>
      <c r="L168" s="2">
        <v>0.08</v>
      </c>
      <c r="M168" s="2">
        <v>26.4</v>
      </c>
      <c r="N168" s="2">
        <v>50</v>
      </c>
      <c r="O168" s="2">
        <v>6.4</v>
      </c>
      <c r="P168" s="2">
        <v>31.6</v>
      </c>
      <c r="Q168" s="2">
        <v>1.04</v>
      </c>
      <c r="R168" s="2">
        <v>0</v>
      </c>
      <c r="S168" s="76">
        <v>5.0000000000000001E-3</v>
      </c>
      <c r="T168" s="2"/>
      <c r="U168" s="3">
        <v>0</v>
      </c>
    </row>
    <row r="169" spans="1:21" s="44" customFormat="1" ht="15.75" thickBot="1" x14ac:dyDescent="0.3">
      <c r="A169" s="65"/>
      <c r="B169" s="45" t="s">
        <v>56</v>
      </c>
      <c r="C169" s="46">
        <f t="shared" ref="C169:U169" si="25">SUM(C164:C168)</f>
        <v>510</v>
      </c>
      <c r="D169" s="46">
        <f t="shared" si="25"/>
        <v>15.629999999999999</v>
      </c>
      <c r="E169" s="46">
        <f t="shared" si="25"/>
        <v>14.67</v>
      </c>
      <c r="F169" s="46">
        <f t="shared" si="25"/>
        <v>49.22</v>
      </c>
      <c r="G169" s="46">
        <f t="shared" si="25"/>
        <v>412.79999999999995</v>
      </c>
      <c r="H169" s="46">
        <f t="shared" si="25"/>
        <v>0.27999999999999997</v>
      </c>
      <c r="I169" s="46">
        <f t="shared" si="25"/>
        <v>0.38</v>
      </c>
      <c r="J169" s="46">
        <f t="shared" si="25"/>
        <v>85.9</v>
      </c>
      <c r="K169" s="46">
        <f t="shared" si="25"/>
        <v>7.7</v>
      </c>
      <c r="L169" s="46">
        <f t="shared" si="25"/>
        <v>6.94</v>
      </c>
      <c r="M169" s="46">
        <f t="shared" si="25"/>
        <v>306.89999999999998</v>
      </c>
      <c r="N169" s="46">
        <f t="shared" si="25"/>
        <v>267.60000000000002</v>
      </c>
      <c r="O169" s="46">
        <f t="shared" si="25"/>
        <v>52.3</v>
      </c>
      <c r="P169" s="46">
        <f t="shared" si="25"/>
        <v>247.6</v>
      </c>
      <c r="Q169" s="46">
        <f t="shared" si="25"/>
        <v>3.91</v>
      </c>
      <c r="R169" s="46">
        <f t="shared" si="25"/>
        <v>0.02</v>
      </c>
      <c r="S169" s="46">
        <f t="shared" si="25"/>
        <v>1.4999999999999999E-2</v>
      </c>
      <c r="T169" s="46">
        <f t="shared" si="25"/>
        <v>0</v>
      </c>
      <c r="U169" s="46">
        <f t="shared" si="25"/>
        <v>0.48000000000000004</v>
      </c>
    </row>
    <row r="170" spans="1:21" s="5" customFormat="1" ht="15.75" thickBot="1" x14ac:dyDescent="0.3">
      <c r="A170" s="81"/>
      <c r="B170" s="83" t="s">
        <v>41</v>
      </c>
      <c r="C170" s="10"/>
      <c r="D170" s="9"/>
      <c r="E170" s="11"/>
      <c r="F170" s="9"/>
      <c r="G170" s="11"/>
      <c r="H170" s="9"/>
      <c r="I170" s="11"/>
      <c r="J170" s="9"/>
      <c r="K170" s="9"/>
      <c r="L170" s="11"/>
      <c r="M170" s="11"/>
      <c r="N170" s="11"/>
      <c r="O170" s="11"/>
      <c r="P170" s="11"/>
      <c r="Q170" s="11"/>
      <c r="R170" s="11"/>
      <c r="S170" s="11"/>
      <c r="T170" s="6"/>
      <c r="U170" s="6"/>
    </row>
    <row r="171" spans="1:21" s="5" customFormat="1" ht="18.600000000000001" customHeight="1" thickBot="1" x14ac:dyDescent="0.3">
      <c r="A171" s="81" t="s">
        <v>181</v>
      </c>
      <c r="B171" s="1" t="s">
        <v>182</v>
      </c>
      <c r="C171" s="2">
        <v>60</v>
      </c>
      <c r="D171" s="6">
        <v>1.2</v>
      </c>
      <c r="E171" s="6">
        <v>0.2</v>
      </c>
      <c r="F171" s="6">
        <v>6.1</v>
      </c>
      <c r="G171" s="6">
        <v>31.3</v>
      </c>
      <c r="H171" s="6">
        <v>0.01</v>
      </c>
      <c r="I171" s="6">
        <v>0.02</v>
      </c>
      <c r="J171" s="6">
        <v>0.72</v>
      </c>
      <c r="K171" s="6">
        <v>0</v>
      </c>
      <c r="L171" s="6">
        <v>1.1499999999999999</v>
      </c>
      <c r="M171" s="6">
        <v>38</v>
      </c>
      <c r="N171" s="6">
        <v>22</v>
      </c>
      <c r="O171" s="6">
        <v>6.8</v>
      </c>
      <c r="P171" s="6">
        <v>21</v>
      </c>
      <c r="Q171" s="6">
        <v>0.19</v>
      </c>
      <c r="R171" s="6">
        <v>0</v>
      </c>
      <c r="S171" s="6">
        <v>0</v>
      </c>
      <c r="T171" s="6"/>
      <c r="U171" s="6">
        <v>0.11</v>
      </c>
    </row>
    <row r="172" spans="1:21" s="5" customFormat="1" ht="19.149999999999999" customHeight="1" thickBot="1" x14ac:dyDescent="0.3">
      <c r="A172" s="81" t="s">
        <v>183</v>
      </c>
      <c r="B172" s="1" t="s">
        <v>184</v>
      </c>
      <c r="C172" s="2">
        <v>200</v>
      </c>
      <c r="D172" s="6">
        <v>4.7</v>
      </c>
      <c r="E172" s="6">
        <v>4.96</v>
      </c>
      <c r="F172" s="6">
        <v>10.119999999999999</v>
      </c>
      <c r="G172" s="6">
        <v>110.36</v>
      </c>
      <c r="H172" s="6">
        <v>0.03</v>
      </c>
      <c r="I172" s="6">
        <v>0.04</v>
      </c>
      <c r="J172" s="6">
        <v>84.6</v>
      </c>
      <c r="K172" s="6">
        <v>0</v>
      </c>
      <c r="L172" s="6">
        <v>6.76</v>
      </c>
      <c r="M172" s="6">
        <v>104.6</v>
      </c>
      <c r="N172" s="6">
        <v>33.6</v>
      </c>
      <c r="O172" s="6">
        <v>9.1999999999999993</v>
      </c>
      <c r="P172" s="6">
        <v>42.6</v>
      </c>
      <c r="Q172" s="6">
        <v>0.56999999999999995</v>
      </c>
      <c r="R172" s="6">
        <v>0.01</v>
      </c>
      <c r="S172" s="6">
        <v>0</v>
      </c>
      <c r="T172" s="6"/>
      <c r="U172" s="6">
        <v>0.12</v>
      </c>
    </row>
    <row r="173" spans="1:21" s="5" customFormat="1" ht="15.75" thickBot="1" x14ac:dyDescent="0.3">
      <c r="A173" s="81" t="s">
        <v>185</v>
      </c>
      <c r="B173" s="1" t="s">
        <v>186</v>
      </c>
      <c r="C173" s="2">
        <v>90</v>
      </c>
      <c r="D173" s="3">
        <v>12.5</v>
      </c>
      <c r="E173" s="3">
        <v>13.95</v>
      </c>
      <c r="F173" s="3">
        <v>2.13</v>
      </c>
      <c r="G173" s="3">
        <v>188.43</v>
      </c>
      <c r="H173" s="3">
        <v>0.02</v>
      </c>
      <c r="I173" s="3">
        <v>0.1</v>
      </c>
      <c r="J173" s="3">
        <v>96.4</v>
      </c>
      <c r="K173" s="3">
        <v>0.2</v>
      </c>
      <c r="L173" s="3">
        <v>0.4</v>
      </c>
      <c r="M173" s="3">
        <v>66.25</v>
      </c>
      <c r="N173" s="3">
        <v>27</v>
      </c>
      <c r="O173" s="3">
        <v>18</v>
      </c>
      <c r="P173" s="3">
        <v>136.12</v>
      </c>
      <c r="Q173" s="3">
        <v>0.61</v>
      </c>
      <c r="R173" s="3">
        <v>0.01</v>
      </c>
      <c r="S173" s="3">
        <v>0</v>
      </c>
      <c r="T173" s="3"/>
      <c r="U173" s="3">
        <v>0.35</v>
      </c>
    </row>
    <row r="174" spans="1:21" s="5" customFormat="1" ht="15" customHeight="1" thickBot="1" x14ac:dyDescent="0.3">
      <c r="A174" s="81" t="s">
        <v>137</v>
      </c>
      <c r="B174" s="1" t="s">
        <v>33</v>
      </c>
      <c r="C174" s="2">
        <v>150</v>
      </c>
      <c r="D174" s="3">
        <v>3.2</v>
      </c>
      <c r="E174" s="3">
        <v>5.2</v>
      </c>
      <c r="F174" s="3">
        <v>19.8</v>
      </c>
      <c r="G174" s="3">
        <v>139.4</v>
      </c>
      <c r="H174" s="3">
        <v>0.08</v>
      </c>
      <c r="I174" s="3">
        <v>0.11</v>
      </c>
      <c r="J174" s="3">
        <v>23.8</v>
      </c>
      <c r="K174" s="3">
        <v>0.9</v>
      </c>
      <c r="L174" s="3">
        <v>5.2</v>
      </c>
      <c r="M174" s="3">
        <v>115</v>
      </c>
      <c r="N174" s="3">
        <v>39</v>
      </c>
      <c r="O174" s="3">
        <v>18</v>
      </c>
      <c r="P174" s="3">
        <v>84</v>
      </c>
      <c r="Q174" s="3">
        <v>0.73</v>
      </c>
      <c r="R174" s="3">
        <v>0.01</v>
      </c>
      <c r="S174" s="3">
        <v>0</v>
      </c>
      <c r="T174" s="3"/>
      <c r="U174" s="3">
        <v>0.23</v>
      </c>
    </row>
    <row r="175" spans="1:21" s="5" customFormat="1" ht="15" customHeight="1" thickBot="1" x14ac:dyDescent="0.3">
      <c r="A175" s="81" t="s">
        <v>139</v>
      </c>
      <c r="B175" s="1" t="s">
        <v>23</v>
      </c>
      <c r="C175" s="2">
        <v>200</v>
      </c>
      <c r="D175" s="3">
        <v>0.5</v>
      </c>
      <c r="E175" s="3">
        <v>0</v>
      </c>
      <c r="F175" s="3">
        <v>19.8</v>
      </c>
      <c r="G175" s="3">
        <v>81</v>
      </c>
      <c r="H175" s="3">
        <v>0</v>
      </c>
      <c r="I175" s="3">
        <v>0</v>
      </c>
      <c r="J175" s="3">
        <v>15</v>
      </c>
      <c r="K175" s="3">
        <v>0</v>
      </c>
      <c r="L175" s="3">
        <v>0.02</v>
      </c>
      <c r="M175" s="3">
        <v>0.17</v>
      </c>
      <c r="N175" s="3">
        <v>50</v>
      </c>
      <c r="O175" s="3">
        <v>2.1</v>
      </c>
      <c r="P175" s="3">
        <v>4.3</v>
      </c>
      <c r="Q175" s="3">
        <v>0.09</v>
      </c>
      <c r="R175" s="3">
        <v>0</v>
      </c>
      <c r="S175" s="3">
        <v>0</v>
      </c>
      <c r="T175" s="3"/>
      <c r="U175" s="3">
        <v>0</v>
      </c>
    </row>
    <row r="176" spans="1:21" s="5" customFormat="1" ht="15" customHeight="1" thickBot="1" x14ac:dyDescent="0.3">
      <c r="A176" s="81" t="s">
        <v>87</v>
      </c>
      <c r="B176" s="1" t="s">
        <v>88</v>
      </c>
      <c r="C176" s="2">
        <v>20</v>
      </c>
      <c r="D176" s="2">
        <v>1.7</v>
      </c>
      <c r="E176" s="2">
        <v>0.66</v>
      </c>
      <c r="F176" s="2">
        <v>8.5</v>
      </c>
      <c r="G176" s="2">
        <v>51.8</v>
      </c>
      <c r="H176" s="2">
        <v>0.06</v>
      </c>
      <c r="I176" s="3">
        <v>0.03</v>
      </c>
      <c r="J176" s="3">
        <v>0</v>
      </c>
      <c r="K176" s="3">
        <v>0</v>
      </c>
      <c r="L176" s="2">
        <v>0.08</v>
      </c>
      <c r="M176" s="2">
        <v>23.2</v>
      </c>
      <c r="N176" s="2">
        <v>24.6</v>
      </c>
      <c r="O176" s="2">
        <v>8</v>
      </c>
      <c r="P176" s="2">
        <v>25</v>
      </c>
      <c r="Q176" s="2">
        <v>0.25</v>
      </c>
      <c r="R176" s="2">
        <v>0</v>
      </c>
      <c r="S176" s="2">
        <v>0</v>
      </c>
      <c r="T176" s="2"/>
      <c r="U176" s="2">
        <v>0.05</v>
      </c>
    </row>
    <row r="177" spans="1:21" s="5" customFormat="1" ht="15" customHeight="1" thickBot="1" x14ac:dyDescent="0.3">
      <c r="A177" s="81" t="s">
        <v>87</v>
      </c>
      <c r="B177" s="1" t="s">
        <v>89</v>
      </c>
      <c r="C177" s="2">
        <v>50</v>
      </c>
      <c r="D177" s="2">
        <v>3.33</v>
      </c>
      <c r="E177" s="2">
        <v>2.2599999999999998</v>
      </c>
      <c r="F177" s="2">
        <v>24.77</v>
      </c>
      <c r="G177" s="2">
        <v>137</v>
      </c>
      <c r="H177" s="2">
        <v>0.16</v>
      </c>
      <c r="I177" s="2">
        <v>0.13</v>
      </c>
      <c r="J177" s="2">
        <v>0</v>
      </c>
      <c r="K177" s="2">
        <v>0</v>
      </c>
      <c r="L177" s="2">
        <v>0.1</v>
      </c>
      <c r="M177" s="2">
        <v>30.5</v>
      </c>
      <c r="N177" s="2">
        <v>72.5</v>
      </c>
      <c r="O177" s="2">
        <v>10.5</v>
      </c>
      <c r="P177" s="2">
        <v>44.5</v>
      </c>
      <c r="Q177" s="2">
        <v>1.07</v>
      </c>
      <c r="R177" s="2">
        <v>0</v>
      </c>
      <c r="S177" s="76">
        <v>5.0000000000000001E-3</v>
      </c>
      <c r="T177" s="2"/>
      <c r="U177" s="2">
        <v>0</v>
      </c>
    </row>
    <row r="178" spans="1:21" s="44" customFormat="1" ht="15.75" thickBot="1" x14ac:dyDescent="0.3">
      <c r="A178" s="65"/>
      <c r="B178" s="7" t="s">
        <v>57</v>
      </c>
      <c r="C178" s="8">
        <f t="shared" ref="C178:U178" si="26">SUM(C171:C177)</f>
        <v>770</v>
      </c>
      <c r="D178" s="8">
        <f t="shared" si="26"/>
        <v>27.129999999999995</v>
      </c>
      <c r="E178" s="8">
        <f t="shared" si="26"/>
        <v>27.229999999999997</v>
      </c>
      <c r="F178" s="8">
        <f t="shared" si="26"/>
        <v>91.22</v>
      </c>
      <c r="G178" s="8">
        <f t="shared" si="26"/>
        <v>739.29</v>
      </c>
      <c r="H178" s="8">
        <f t="shared" si="26"/>
        <v>0.36</v>
      </c>
      <c r="I178" s="8">
        <f t="shared" si="26"/>
        <v>0.43000000000000005</v>
      </c>
      <c r="J178" s="8">
        <f t="shared" si="26"/>
        <v>220.52</v>
      </c>
      <c r="K178" s="8">
        <f t="shared" si="26"/>
        <v>1.1000000000000001</v>
      </c>
      <c r="L178" s="8">
        <f t="shared" si="26"/>
        <v>13.71</v>
      </c>
      <c r="M178" s="8">
        <f t="shared" si="26"/>
        <v>377.72</v>
      </c>
      <c r="N178" s="8">
        <f t="shared" si="26"/>
        <v>268.7</v>
      </c>
      <c r="O178" s="8">
        <f t="shared" si="26"/>
        <v>72.599999999999994</v>
      </c>
      <c r="P178" s="8">
        <f t="shared" si="26"/>
        <v>357.52000000000004</v>
      </c>
      <c r="Q178" s="8">
        <f t="shared" si="26"/>
        <v>3.51</v>
      </c>
      <c r="R178" s="8">
        <f t="shared" si="26"/>
        <v>0.03</v>
      </c>
      <c r="S178" s="8">
        <f t="shared" si="26"/>
        <v>5.0000000000000001E-3</v>
      </c>
      <c r="T178" s="8">
        <f t="shared" si="26"/>
        <v>0</v>
      </c>
      <c r="U178" s="8">
        <f t="shared" si="26"/>
        <v>0.86</v>
      </c>
    </row>
    <row r="179" spans="1:21" s="5" customFormat="1" ht="15.75" thickBot="1" x14ac:dyDescent="0.3">
      <c r="A179" s="81"/>
      <c r="B179" s="7" t="s">
        <v>18</v>
      </c>
      <c r="C179" s="8">
        <f t="shared" ref="C179:U179" si="27">C169+C178</f>
        <v>1280</v>
      </c>
      <c r="D179" s="8">
        <f t="shared" si="27"/>
        <v>42.759999999999991</v>
      </c>
      <c r="E179" s="8">
        <f t="shared" si="27"/>
        <v>41.9</v>
      </c>
      <c r="F179" s="8">
        <f t="shared" si="27"/>
        <v>140.44</v>
      </c>
      <c r="G179" s="8">
        <f t="shared" si="27"/>
        <v>1152.0899999999999</v>
      </c>
      <c r="H179" s="8">
        <f t="shared" si="27"/>
        <v>0.6399999999999999</v>
      </c>
      <c r="I179" s="8">
        <f t="shared" si="27"/>
        <v>0.81</v>
      </c>
      <c r="J179" s="8">
        <f t="shared" si="27"/>
        <v>306.42</v>
      </c>
      <c r="K179" s="8">
        <f t="shared" si="27"/>
        <v>8.8000000000000007</v>
      </c>
      <c r="L179" s="8">
        <f t="shared" si="27"/>
        <v>20.650000000000002</v>
      </c>
      <c r="M179" s="8">
        <f t="shared" si="27"/>
        <v>684.62</v>
      </c>
      <c r="N179" s="8">
        <f t="shared" si="27"/>
        <v>536.29999999999995</v>
      </c>
      <c r="O179" s="8">
        <f t="shared" si="27"/>
        <v>124.89999999999999</v>
      </c>
      <c r="P179" s="8">
        <f t="shared" si="27"/>
        <v>605.12</v>
      </c>
      <c r="Q179" s="8">
        <f t="shared" si="27"/>
        <v>7.42</v>
      </c>
      <c r="R179" s="8">
        <f t="shared" si="27"/>
        <v>0.05</v>
      </c>
      <c r="S179" s="8">
        <f t="shared" si="27"/>
        <v>0.02</v>
      </c>
      <c r="T179" s="8">
        <f t="shared" si="27"/>
        <v>0</v>
      </c>
      <c r="U179" s="8">
        <f t="shared" si="27"/>
        <v>1.34</v>
      </c>
    </row>
    <row r="180" spans="1:21" s="5" customFormat="1" ht="15.75" thickBot="1" x14ac:dyDescent="0.3">
      <c r="A180" s="91" t="s">
        <v>28</v>
      </c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3"/>
    </row>
    <row r="181" spans="1:21" s="5" customFormat="1" ht="15.75" thickBot="1" x14ac:dyDescent="0.3">
      <c r="A181" s="82"/>
      <c r="B181" s="83" t="s">
        <v>40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</row>
    <row r="182" spans="1:21" s="5" customFormat="1" ht="15.75" thickBot="1" x14ac:dyDescent="0.3">
      <c r="A182" s="81" t="s">
        <v>187</v>
      </c>
      <c r="B182" s="1" t="s">
        <v>188</v>
      </c>
      <c r="C182" s="2">
        <v>150</v>
      </c>
      <c r="D182" s="3">
        <v>5.0999999999999996</v>
      </c>
      <c r="E182" s="3">
        <v>5.62</v>
      </c>
      <c r="F182" s="3">
        <v>21.52</v>
      </c>
      <c r="G182" s="3">
        <v>144.44999999999999</v>
      </c>
      <c r="H182" s="3">
        <v>0.05</v>
      </c>
      <c r="I182" s="3">
        <v>7.0000000000000007E-2</v>
      </c>
      <c r="J182" s="3">
        <v>21.82</v>
      </c>
      <c r="K182" s="3">
        <v>0.5</v>
      </c>
      <c r="L182" s="3">
        <v>0.45</v>
      </c>
      <c r="M182" s="3">
        <v>107.75</v>
      </c>
      <c r="N182" s="3">
        <v>129.5</v>
      </c>
      <c r="O182" s="3">
        <v>24.5</v>
      </c>
      <c r="P182" s="3">
        <v>111</v>
      </c>
      <c r="Q182" s="3">
        <v>0.5</v>
      </c>
      <c r="R182" s="3">
        <v>0.02</v>
      </c>
      <c r="S182" s="3">
        <v>0</v>
      </c>
      <c r="T182" s="3"/>
      <c r="U182" s="3">
        <v>0.17</v>
      </c>
    </row>
    <row r="183" spans="1:21" s="5" customFormat="1" ht="15.75" thickBot="1" x14ac:dyDescent="0.3">
      <c r="A183" s="81" t="s">
        <v>189</v>
      </c>
      <c r="B183" s="1" t="s">
        <v>190</v>
      </c>
      <c r="C183" s="2">
        <v>20</v>
      </c>
      <c r="D183" s="3">
        <v>4.66</v>
      </c>
      <c r="E183" s="3">
        <v>5.86</v>
      </c>
      <c r="F183" s="3">
        <v>0</v>
      </c>
      <c r="G183" s="3">
        <v>71.66</v>
      </c>
      <c r="H183" s="3">
        <v>0.01</v>
      </c>
      <c r="I183" s="3">
        <v>0.06</v>
      </c>
      <c r="J183" s="2">
        <v>52</v>
      </c>
      <c r="K183" s="2">
        <v>1.9</v>
      </c>
      <c r="L183" s="3">
        <v>0.14000000000000001</v>
      </c>
      <c r="M183" s="3">
        <v>17.329999999999998</v>
      </c>
      <c r="N183" s="3">
        <v>176</v>
      </c>
      <c r="O183" s="3">
        <v>7.33</v>
      </c>
      <c r="P183" s="3">
        <v>100</v>
      </c>
      <c r="Q183" s="3">
        <v>0.2</v>
      </c>
      <c r="R183" s="3">
        <v>0</v>
      </c>
      <c r="S183" s="2">
        <v>0</v>
      </c>
      <c r="T183" s="2"/>
      <c r="U183" s="2">
        <v>0</v>
      </c>
    </row>
    <row r="184" spans="1:21" s="5" customFormat="1" ht="15.75" thickBot="1" x14ac:dyDescent="0.3">
      <c r="A184" s="81" t="s">
        <v>87</v>
      </c>
      <c r="B184" s="1" t="s">
        <v>100</v>
      </c>
      <c r="C184" s="2">
        <v>100</v>
      </c>
      <c r="D184" s="3">
        <v>1.5</v>
      </c>
      <c r="E184" s="3">
        <v>0.5</v>
      </c>
      <c r="F184" s="3">
        <v>21</v>
      </c>
      <c r="G184" s="3">
        <v>96</v>
      </c>
      <c r="H184" s="3">
        <v>0.04</v>
      </c>
      <c r="I184" s="3">
        <v>0.05</v>
      </c>
      <c r="J184" s="2">
        <v>20</v>
      </c>
      <c r="K184" s="2">
        <v>0</v>
      </c>
      <c r="L184" s="3">
        <v>5</v>
      </c>
      <c r="M184" s="3">
        <v>108</v>
      </c>
      <c r="N184" s="3">
        <v>8</v>
      </c>
      <c r="O184" s="3">
        <v>22</v>
      </c>
      <c r="P184" s="3">
        <v>28</v>
      </c>
      <c r="Q184" s="3">
        <v>0.6</v>
      </c>
      <c r="R184" s="3">
        <v>0</v>
      </c>
      <c r="S184" s="2">
        <v>0</v>
      </c>
      <c r="T184" s="2"/>
      <c r="U184" s="2">
        <v>0.02</v>
      </c>
    </row>
    <row r="185" spans="1:21" s="5" customFormat="1" ht="15" customHeight="1" thickBot="1" x14ac:dyDescent="0.3">
      <c r="A185" s="81" t="s">
        <v>142</v>
      </c>
      <c r="B185" s="1" t="s">
        <v>35</v>
      </c>
      <c r="C185" s="2">
        <v>200</v>
      </c>
      <c r="D185" s="2">
        <v>4.5999999999999996</v>
      </c>
      <c r="E185" s="2">
        <v>3.6</v>
      </c>
      <c r="F185" s="2">
        <v>12.6</v>
      </c>
      <c r="G185" s="2">
        <v>100.4</v>
      </c>
      <c r="H185" s="2">
        <v>0.04</v>
      </c>
      <c r="I185" s="3">
        <v>0.17</v>
      </c>
      <c r="J185" s="3">
        <v>17.3</v>
      </c>
      <c r="K185" s="3">
        <v>0</v>
      </c>
      <c r="L185" s="2">
        <v>0.68</v>
      </c>
      <c r="M185" s="2">
        <v>90</v>
      </c>
      <c r="N185" s="2">
        <v>143</v>
      </c>
      <c r="O185" s="2">
        <v>24</v>
      </c>
      <c r="P185" s="2">
        <v>130</v>
      </c>
      <c r="Q185" s="2">
        <v>1.0900000000000001</v>
      </c>
      <c r="R185" s="2">
        <v>0.01</v>
      </c>
      <c r="S185" s="2">
        <v>0</v>
      </c>
      <c r="T185" s="2"/>
      <c r="U185" s="3">
        <v>0.18</v>
      </c>
    </row>
    <row r="186" spans="1:21" s="5" customFormat="1" ht="15" customHeight="1" thickBot="1" x14ac:dyDescent="0.3">
      <c r="A186" s="81" t="s">
        <v>87</v>
      </c>
      <c r="B186" s="1" t="s">
        <v>88</v>
      </c>
      <c r="C186" s="2">
        <v>20</v>
      </c>
      <c r="D186" s="2">
        <v>1.7</v>
      </c>
      <c r="E186" s="2">
        <v>0.66</v>
      </c>
      <c r="F186" s="2">
        <v>8.5</v>
      </c>
      <c r="G186" s="2">
        <v>51.8</v>
      </c>
      <c r="H186" s="2">
        <v>0.06</v>
      </c>
      <c r="I186" s="3">
        <v>0.03</v>
      </c>
      <c r="J186" s="3">
        <v>0</v>
      </c>
      <c r="K186" s="3">
        <v>0</v>
      </c>
      <c r="L186" s="2">
        <v>0.08</v>
      </c>
      <c r="M186" s="2">
        <v>23.2</v>
      </c>
      <c r="N186" s="2">
        <v>24.6</v>
      </c>
      <c r="O186" s="2">
        <v>8</v>
      </c>
      <c r="P186" s="2">
        <v>25</v>
      </c>
      <c r="Q186" s="2">
        <v>0.25</v>
      </c>
      <c r="R186" s="2">
        <v>0</v>
      </c>
      <c r="S186" s="2">
        <v>0</v>
      </c>
      <c r="T186" s="2"/>
      <c r="U186" s="2">
        <v>0.05</v>
      </c>
    </row>
    <row r="187" spans="1:21" s="5" customFormat="1" ht="15" customHeight="1" thickBot="1" x14ac:dyDescent="0.3">
      <c r="A187" s="81" t="s">
        <v>87</v>
      </c>
      <c r="B187" s="1" t="s">
        <v>89</v>
      </c>
      <c r="C187" s="2">
        <v>40</v>
      </c>
      <c r="D187" s="2">
        <v>2.13</v>
      </c>
      <c r="E187" s="2">
        <v>1.81</v>
      </c>
      <c r="F187" s="2">
        <v>17.420000000000002</v>
      </c>
      <c r="G187" s="2">
        <v>109.6</v>
      </c>
      <c r="H187" s="2">
        <v>0.11</v>
      </c>
      <c r="I187" s="3">
        <v>0.1</v>
      </c>
      <c r="J187" s="3">
        <v>0</v>
      </c>
      <c r="K187" s="3">
        <v>0</v>
      </c>
      <c r="L187" s="2">
        <v>0.08</v>
      </c>
      <c r="M187" s="2">
        <v>26.4</v>
      </c>
      <c r="N187" s="2">
        <v>50</v>
      </c>
      <c r="O187" s="2">
        <v>6.4</v>
      </c>
      <c r="P187" s="2">
        <v>31.6</v>
      </c>
      <c r="Q187" s="2">
        <v>1.04</v>
      </c>
      <c r="R187" s="2">
        <v>0</v>
      </c>
      <c r="S187" s="76">
        <v>5.0000000000000001E-3</v>
      </c>
      <c r="T187" s="2"/>
      <c r="U187" s="3">
        <v>0</v>
      </c>
    </row>
    <row r="188" spans="1:21" s="44" customFormat="1" ht="15" customHeight="1" thickBot="1" x14ac:dyDescent="0.3">
      <c r="A188" s="65"/>
      <c r="B188" s="7" t="s">
        <v>56</v>
      </c>
      <c r="C188" s="8">
        <f>SUM(C182:C187)</f>
        <v>530</v>
      </c>
      <c r="D188" s="8">
        <f t="shared" ref="D188:U188" si="28">SUM(D182:D187)</f>
        <v>19.689999999999998</v>
      </c>
      <c r="E188" s="8">
        <f t="shared" si="28"/>
        <v>18.049999999999997</v>
      </c>
      <c r="F188" s="8">
        <f t="shared" si="28"/>
        <v>81.039999999999992</v>
      </c>
      <c r="G188" s="8">
        <f t="shared" si="28"/>
        <v>573.91</v>
      </c>
      <c r="H188" s="8">
        <f t="shared" si="28"/>
        <v>0.31</v>
      </c>
      <c r="I188" s="8">
        <f t="shared" si="28"/>
        <v>0.48</v>
      </c>
      <c r="J188" s="8">
        <f t="shared" si="28"/>
        <v>111.11999999999999</v>
      </c>
      <c r="K188" s="8">
        <f t="shared" si="28"/>
        <v>2.4</v>
      </c>
      <c r="L188" s="8">
        <f t="shared" si="28"/>
        <v>6.43</v>
      </c>
      <c r="M188" s="8">
        <f t="shared" si="28"/>
        <v>372.67999999999995</v>
      </c>
      <c r="N188" s="8">
        <f t="shared" si="28"/>
        <v>531.1</v>
      </c>
      <c r="O188" s="8">
        <f t="shared" si="28"/>
        <v>92.23</v>
      </c>
      <c r="P188" s="8">
        <f t="shared" si="28"/>
        <v>425.6</v>
      </c>
      <c r="Q188" s="8">
        <f t="shared" si="28"/>
        <v>3.6799999999999997</v>
      </c>
      <c r="R188" s="8">
        <f t="shared" si="28"/>
        <v>0.03</v>
      </c>
      <c r="S188" s="8">
        <f t="shared" si="28"/>
        <v>5.0000000000000001E-3</v>
      </c>
      <c r="T188" s="8">
        <f t="shared" si="28"/>
        <v>0</v>
      </c>
      <c r="U188" s="8">
        <f t="shared" si="28"/>
        <v>0.42</v>
      </c>
    </row>
    <row r="189" spans="1:21" s="5" customFormat="1" ht="15" customHeight="1" thickBot="1" x14ac:dyDescent="0.3">
      <c r="A189" s="81"/>
      <c r="B189" s="8" t="s">
        <v>41</v>
      </c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3"/>
    </row>
    <row r="190" spans="1:21" s="5" customFormat="1" ht="18.600000000000001" customHeight="1" thickBot="1" x14ac:dyDescent="0.3">
      <c r="A190" s="81" t="s">
        <v>150</v>
      </c>
      <c r="B190" s="1" t="s">
        <v>103</v>
      </c>
      <c r="C190" s="2">
        <v>60</v>
      </c>
      <c r="D190" s="6">
        <v>0.8</v>
      </c>
      <c r="E190" s="6">
        <v>2.7</v>
      </c>
      <c r="F190" s="6">
        <v>4.5999999999999996</v>
      </c>
      <c r="G190" s="6">
        <v>45.6</v>
      </c>
      <c r="H190" s="6">
        <v>0.01</v>
      </c>
      <c r="I190" s="6">
        <v>0.02</v>
      </c>
      <c r="J190" s="6">
        <v>0.68</v>
      </c>
      <c r="K190" s="6">
        <v>0</v>
      </c>
      <c r="L190" s="6">
        <v>2.2799999999999998</v>
      </c>
      <c r="M190" s="6">
        <v>26</v>
      </c>
      <c r="N190" s="6">
        <v>19</v>
      </c>
      <c r="O190" s="6">
        <v>11</v>
      </c>
      <c r="P190" s="6">
        <v>22</v>
      </c>
      <c r="Q190" s="6">
        <v>0.5</v>
      </c>
      <c r="R190" s="6">
        <v>0.01</v>
      </c>
      <c r="S190" s="6">
        <v>0</v>
      </c>
      <c r="T190" s="6"/>
      <c r="U190" s="6">
        <v>0.11</v>
      </c>
    </row>
    <row r="191" spans="1:21" s="5" customFormat="1" ht="15.75" thickBot="1" x14ac:dyDescent="0.3">
      <c r="A191" s="81" t="s">
        <v>151</v>
      </c>
      <c r="B191" s="1" t="s">
        <v>101</v>
      </c>
      <c r="C191" s="2">
        <v>200</v>
      </c>
      <c r="D191" s="6">
        <v>6.68</v>
      </c>
      <c r="E191" s="6">
        <v>4.5999999999999996</v>
      </c>
      <c r="F191" s="6">
        <v>16.28</v>
      </c>
      <c r="G191" s="6">
        <v>133.13999999999999</v>
      </c>
      <c r="H191" s="6">
        <v>0.1</v>
      </c>
      <c r="I191" s="6">
        <v>0.05</v>
      </c>
      <c r="J191" s="6">
        <v>47.2</v>
      </c>
      <c r="K191" s="6">
        <v>0</v>
      </c>
      <c r="L191" s="6">
        <v>4.76</v>
      </c>
      <c r="M191" s="6">
        <v>72.400000000000006</v>
      </c>
      <c r="N191" s="6">
        <v>27</v>
      </c>
      <c r="O191" s="6">
        <v>19</v>
      </c>
      <c r="P191" s="6">
        <v>80.400000000000006</v>
      </c>
      <c r="Q191" s="6">
        <v>0.57999999999999996</v>
      </c>
      <c r="R191" s="6">
        <v>0.01</v>
      </c>
      <c r="S191" s="6">
        <v>0</v>
      </c>
      <c r="T191" s="6"/>
      <c r="U191" s="6">
        <v>0.18</v>
      </c>
    </row>
    <row r="192" spans="1:21" s="5" customFormat="1" ht="15.75" thickBot="1" x14ac:dyDescent="0.3">
      <c r="A192" s="81" t="s">
        <v>191</v>
      </c>
      <c r="B192" s="1" t="s">
        <v>192</v>
      </c>
      <c r="C192" s="2">
        <v>90</v>
      </c>
      <c r="D192" s="2">
        <v>16.43</v>
      </c>
      <c r="E192" s="2">
        <v>15.71</v>
      </c>
      <c r="F192" s="2">
        <v>14.87</v>
      </c>
      <c r="G192" s="2">
        <v>265.55</v>
      </c>
      <c r="H192" s="2">
        <v>0.05</v>
      </c>
      <c r="I192" s="2">
        <v>0.14000000000000001</v>
      </c>
      <c r="J192" s="2">
        <v>19.91</v>
      </c>
      <c r="K192" s="2">
        <v>0.8</v>
      </c>
      <c r="L192" s="2">
        <v>0.1</v>
      </c>
      <c r="M192" s="2">
        <v>85.19</v>
      </c>
      <c r="N192" s="2">
        <v>39</v>
      </c>
      <c r="O192" s="2">
        <v>13.99</v>
      </c>
      <c r="P192" s="2">
        <v>165.6</v>
      </c>
      <c r="Q192" s="2">
        <v>0.72</v>
      </c>
      <c r="R192" s="2">
        <v>0.01</v>
      </c>
      <c r="S192" s="2">
        <v>0</v>
      </c>
      <c r="T192" s="2"/>
      <c r="U192" s="2">
        <v>0.35</v>
      </c>
    </row>
    <row r="193" spans="1:21" s="5" customFormat="1" ht="15.75" thickBot="1" x14ac:dyDescent="0.3">
      <c r="A193" s="81" t="s">
        <v>196</v>
      </c>
      <c r="B193" s="1" t="s">
        <v>197</v>
      </c>
      <c r="C193" s="2">
        <v>150</v>
      </c>
      <c r="D193" s="2">
        <v>5.4</v>
      </c>
      <c r="E193" s="2">
        <v>4.9000000000000004</v>
      </c>
      <c r="F193" s="2">
        <v>32.799999999999997</v>
      </c>
      <c r="G193" s="2">
        <v>196.8</v>
      </c>
      <c r="H193" s="2">
        <v>0.06</v>
      </c>
      <c r="I193" s="2">
        <v>0.03</v>
      </c>
      <c r="J193" s="2">
        <v>18.399999999999999</v>
      </c>
      <c r="K193" s="2">
        <v>0.9</v>
      </c>
      <c r="L193" s="2">
        <v>0</v>
      </c>
      <c r="M193" s="2">
        <v>53.8</v>
      </c>
      <c r="N193" s="2">
        <v>12</v>
      </c>
      <c r="O193" s="2">
        <v>7.2</v>
      </c>
      <c r="P193" s="2">
        <v>41</v>
      </c>
      <c r="Q193" s="2">
        <v>0.43</v>
      </c>
      <c r="R193" s="2">
        <v>0.02</v>
      </c>
      <c r="S193" s="2">
        <v>0</v>
      </c>
      <c r="T193" s="2"/>
      <c r="U193" s="2">
        <v>0.12</v>
      </c>
    </row>
    <row r="194" spans="1:21" s="5" customFormat="1" ht="15.75" thickBot="1" x14ac:dyDescent="0.3">
      <c r="A194" s="81" t="s">
        <v>193</v>
      </c>
      <c r="B194" s="1" t="s">
        <v>194</v>
      </c>
      <c r="C194" s="2">
        <v>20</v>
      </c>
      <c r="D194" s="2">
        <v>0.66</v>
      </c>
      <c r="E194" s="2">
        <v>0.48</v>
      </c>
      <c r="F194" s="2">
        <v>1.78</v>
      </c>
      <c r="G194" s="2">
        <v>14.16</v>
      </c>
      <c r="H194" s="2">
        <v>0</v>
      </c>
      <c r="I194" s="2">
        <v>0</v>
      </c>
      <c r="J194" s="2">
        <v>25.6</v>
      </c>
      <c r="K194" s="2">
        <v>0</v>
      </c>
      <c r="L194" s="2">
        <v>0.53</v>
      </c>
      <c r="M194" s="2">
        <v>28.4</v>
      </c>
      <c r="N194" s="2">
        <v>1.84</v>
      </c>
      <c r="O194" s="2">
        <v>2.4</v>
      </c>
      <c r="P194" s="2">
        <v>4.8</v>
      </c>
      <c r="Q194" s="2">
        <v>0.1</v>
      </c>
      <c r="R194" s="2">
        <v>0</v>
      </c>
      <c r="S194" s="2">
        <v>0</v>
      </c>
      <c r="T194" s="2"/>
      <c r="U194" s="2">
        <v>0.01</v>
      </c>
    </row>
    <row r="195" spans="1:21" s="5" customFormat="1" ht="15" customHeight="1" thickBot="1" x14ac:dyDescent="0.3">
      <c r="A195" s="81" t="s">
        <v>161</v>
      </c>
      <c r="B195" s="1" t="s">
        <v>162</v>
      </c>
      <c r="C195" s="2">
        <v>200</v>
      </c>
      <c r="D195" s="2">
        <v>0.2</v>
      </c>
      <c r="E195" s="2">
        <v>0</v>
      </c>
      <c r="F195" s="2">
        <v>8</v>
      </c>
      <c r="G195" s="2">
        <v>33</v>
      </c>
      <c r="H195" s="2">
        <v>0.01</v>
      </c>
      <c r="I195" s="3">
        <v>0.01</v>
      </c>
      <c r="J195" s="3">
        <v>1.06</v>
      </c>
      <c r="K195" s="3">
        <v>0</v>
      </c>
      <c r="L195" s="2">
        <v>5.28</v>
      </c>
      <c r="M195" s="2">
        <v>36</v>
      </c>
      <c r="N195" s="2">
        <v>6.7</v>
      </c>
      <c r="O195" s="2">
        <v>2.5</v>
      </c>
      <c r="P195" s="2">
        <v>4.4000000000000004</v>
      </c>
      <c r="Q195" s="2">
        <v>0.08</v>
      </c>
      <c r="R195" s="2">
        <v>0</v>
      </c>
      <c r="S195" s="2">
        <v>0</v>
      </c>
      <c r="T195" s="2"/>
      <c r="U195" s="3">
        <v>0.03</v>
      </c>
    </row>
    <row r="196" spans="1:21" s="5" customFormat="1" ht="15" customHeight="1" thickBot="1" x14ac:dyDescent="0.3">
      <c r="A196" s="81" t="s">
        <v>87</v>
      </c>
      <c r="B196" s="1" t="s">
        <v>88</v>
      </c>
      <c r="C196" s="2">
        <v>20</v>
      </c>
      <c r="D196" s="2">
        <v>1.7</v>
      </c>
      <c r="E196" s="2">
        <v>0.66</v>
      </c>
      <c r="F196" s="2">
        <v>8.5</v>
      </c>
      <c r="G196" s="2">
        <v>51.8</v>
      </c>
      <c r="H196" s="2">
        <v>0.06</v>
      </c>
      <c r="I196" s="3">
        <v>0.03</v>
      </c>
      <c r="J196" s="3">
        <v>0</v>
      </c>
      <c r="K196" s="3">
        <v>0</v>
      </c>
      <c r="L196" s="2">
        <v>0.08</v>
      </c>
      <c r="M196" s="2">
        <v>23.2</v>
      </c>
      <c r="N196" s="2">
        <v>24.6</v>
      </c>
      <c r="O196" s="2">
        <v>8</v>
      </c>
      <c r="P196" s="2">
        <v>25</v>
      </c>
      <c r="Q196" s="2">
        <v>0.25</v>
      </c>
      <c r="R196" s="2">
        <v>0</v>
      </c>
      <c r="S196" s="2">
        <v>0</v>
      </c>
      <c r="T196" s="2"/>
      <c r="U196" s="2">
        <v>0.05</v>
      </c>
    </row>
    <row r="197" spans="1:21" s="5" customFormat="1" ht="15" customHeight="1" thickBot="1" x14ac:dyDescent="0.3">
      <c r="A197" s="81" t="s">
        <v>87</v>
      </c>
      <c r="B197" s="1" t="s">
        <v>89</v>
      </c>
      <c r="C197" s="2">
        <v>50</v>
      </c>
      <c r="D197" s="2">
        <v>3.33</v>
      </c>
      <c r="E197" s="2">
        <v>2.2599999999999998</v>
      </c>
      <c r="F197" s="2">
        <v>24.77</v>
      </c>
      <c r="G197" s="2">
        <v>137</v>
      </c>
      <c r="H197" s="2">
        <v>0.16</v>
      </c>
      <c r="I197" s="2">
        <v>0.13</v>
      </c>
      <c r="J197" s="2">
        <v>0</v>
      </c>
      <c r="K197" s="2">
        <v>0</v>
      </c>
      <c r="L197" s="2">
        <v>0.1</v>
      </c>
      <c r="M197" s="2">
        <v>30.5</v>
      </c>
      <c r="N197" s="2">
        <v>72.5</v>
      </c>
      <c r="O197" s="2">
        <v>10.5</v>
      </c>
      <c r="P197" s="2">
        <v>44.5</v>
      </c>
      <c r="Q197" s="2">
        <v>1.07</v>
      </c>
      <c r="R197" s="2">
        <v>0</v>
      </c>
      <c r="S197" s="76">
        <v>5.0000000000000001E-3</v>
      </c>
      <c r="T197" s="2"/>
      <c r="U197" s="2">
        <v>0</v>
      </c>
    </row>
    <row r="198" spans="1:21" s="44" customFormat="1" ht="15.75" thickBot="1" x14ac:dyDescent="0.3">
      <c r="A198" s="46"/>
      <c r="B198" s="47" t="s">
        <v>57</v>
      </c>
      <c r="C198" s="46">
        <f t="shared" ref="C198:U198" si="29">SUM(C190:C197)</f>
        <v>790</v>
      </c>
      <c r="D198" s="46">
        <f t="shared" si="29"/>
        <v>35.200000000000003</v>
      </c>
      <c r="E198" s="46">
        <f t="shared" si="29"/>
        <v>31.310000000000002</v>
      </c>
      <c r="F198" s="46">
        <f t="shared" si="29"/>
        <v>111.6</v>
      </c>
      <c r="G198" s="46">
        <f t="shared" si="29"/>
        <v>877.04999999999984</v>
      </c>
      <c r="H198" s="46">
        <f t="shared" si="29"/>
        <v>0.45000000000000007</v>
      </c>
      <c r="I198" s="46">
        <f t="shared" si="29"/>
        <v>0.41000000000000003</v>
      </c>
      <c r="J198" s="46">
        <f t="shared" si="29"/>
        <v>112.85</v>
      </c>
      <c r="K198" s="46">
        <f t="shared" si="29"/>
        <v>1.7000000000000002</v>
      </c>
      <c r="L198" s="46">
        <f t="shared" si="29"/>
        <v>13.129999999999999</v>
      </c>
      <c r="M198" s="46">
        <f t="shared" si="29"/>
        <v>355.48999999999995</v>
      </c>
      <c r="N198" s="46">
        <f t="shared" si="29"/>
        <v>202.64000000000001</v>
      </c>
      <c r="O198" s="46">
        <f t="shared" si="29"/>
        <v>74.59</v>
      </c>
      <c r="P198" s="46">
        <f t="shared" si="29"/>
        <v>387.7</v>
      </c>
      <c r="Q198" s="46">
        <f t="shared" si="29"/>
        <v>3.7300000000000004</v>
      </c>
      <c r="R198" s="46">
        <f t="shared" si="29"/>
        <v>0.05</v>
      </c>
      <c r="S198" s="46">
        <f t="shared" si="29"/>
        <v>5.0000000000000001E-3</v>
      </c>
      <c r="T198" s="46">
        <f t="shared" si="29"/>
        <v>0</v>
      </c>
      <c r="U198" s="46">
        <f t="shared" si="29"/>
        <v>0.85</v>
      </c>
    </row>
    <row r="199" spans="1:21" s="5" customFormat="1" ht="16.5" thickBot="1" x14ac:dyDescent="0.3">
      <c r="A199" s="20"/>
      <c r="B199" s="21" t="s">
        <v>58</v>
      </c>
      <c r="C199" s="22">
        <f t="shared" ref="C199:U199" si="30">C188+C198</f>
        <v>1320</v>
      </c>
      <c r="D199" s="22">
        <f t="shared" si="30"/>
        <v>54.89</v>
      </c>
      <c r="E199" s="22">
        <f t="shared" si="30"/>
        <v>49.36</v>
      </c>
      <c r="F199" s="22">
        <f t="shared" si="30"/>
        <v>192.64</v>
      </c>
      <c r="G199" s="22">
        <f t="shared" si="30"/>
        <v>1450.9599999999998</v>
      </c>
      <c r="H199" s="22">
        <f t="shared" si="30"/>
        <v>0.76</v>
      </c>
      <c r="I199" s="22">
        <f t="shared" si="30"/>
        <v>0.89</v>
      </c>
      <c r="J199" s="22">
        <f t="shared" si="30"/>
        <v>223.96999999999997</v>
      </c>
      <c r="K199" s="22">
        <f t="shared" si="30"/>
        <v>4.0999999999999996</v>
      </c>
      <c r="L199" s="22">
        <f t="shared" si="30"/>
        <v>19.559999999999999</v>
      </c>
      <c r="M199" s="22">
        <f t="shared" si="30"/>
        <v>728.16999999999985</v>
      </c>
      <c r="N199" s="22">
        <f t="shared" si="30"/>
        <v>733.74</v>
      </c>
      <c r="O199" s="22">
        <f t="shared" si="30"/>
        <v>166.82</v>
      </c>
      <c r="P199" s="22">
        <f t="shared" si="30"/>
        <v>813.3</v>
      </c>
      <c r="Q199" s="22">
        <f t="shared" si="30"/>
        <v>7.41</v>
      </c>
      <c r="R199" s="22">
        <f t="shared" si="30"/>
        <v>0.08</v>
      </c>
      <c r="S199" s="22">
        <f t="shared" si="30"/>
        <v>0.01</v>
      </c>
      <c r="T199" s="22">
        <f t="shared" si="30"/>
        <v>0</v>
      </c>
      <c r="U199" s="22">
        <f t="shared" si="30"/>
        <v>1.27</v>
      </c>
    </row>
    <row r="200" spans="1:21" s="5" customFormat="1" ht="15.75" thickBot="1" x14ac:dyDescent="0.3">
      <c r="A200" s="23"/>
      <c r="B200" s="24" t="s">
        <v>52</v>
      </c>
      <c r="C200" s="25">
        <f t="shared" ref="C200:U200" si="31">C20+C37+C56+C74+C93+C113+C131+C149+C169+C188</f>
        <v>5160</v>
      </c>
      <c r="D200" s="25">
        <f t="shared" si="31"/>
        <v>153.13</v>
      </c>
      <c r="E200" s="25">
        <f t="shared" si="31"/>
        <v>129.51</v>
      </c>
      <c r="F200" s="25">
        <f t="shared" si="31"/>
        <v>697.61000000000013</v>
      </c>
      <c r="G200" s="25">
        <f t="shared" si="31"/>
        <v>4728.45</v>
      </c>
      <c r="H200" s="25">
        <f t="shared" si="31"/>
        <v>2.83</v>
      </c>
      <c r="I200" s="25">
        <f t="shared" si="31"/>
        <v>3.46</v>
      </c>
      <c r="J200" s="25">
        <f t="shared" si="31"/>
        <v>658.85</v>
      </c>
      <c r="K200" s="25">
        <f t="shared" si="31"/>
        <v>29.8</v>
      </c>
      <c r="L200" s="25">
        <f t="shared" si="31"/>
        <v>108.51999999999998</v>
      </c>
      <c r="M200" s="25">
        <f t="shared" si="31"/>
        <v>2605.5599999999995</v>
      </c>
      <c r="N200" s="25">
        <f t="shared" si="31"/>
        <v>3215.95</v>
      </c>
      <c r="O200" s="25">
        <f t="shared" si="31"/>
        <v>619.1099999999999</v>
      </c>
      <c r="P200" s="25">
        <f t="shared" si="31"/>
        <v>2695.5499999999997</v>
      </c>
      <c r="Q200" s="25">
        <f t="shared" si="31"/>
        <v>33.15</v>
      </c>
      <c r="R200" s="25">
        <f t="shared" si="31"/>
        <v>0.21</v>
      </c>
      <c r="S200" s="25">
        <f t="shared" si="31"/>
        <v>7.9999999999999988E-2</v>
      </c>
      <c r="T200" s="25">
        <f t="shared" si="31"/>
        <v>0</v>
      </c>
      <c r="U200" s="25">
        <f t="shared" si="31"/>
        <v>4.9400000000000013</v>
      </c>
    </row>
    <row r="201" spans="1:21" s="5" customFormat="1" ht="15.75" thickBot="1" x14ac:dyDescent="0.3">
      <c r="A201" s="23"/>
      <c r="B201" s="24" t="s">
        <v>53</v>
      </c>
      <c r="C201" s="25">
        <f t="shared" ref="C201:U201" si="32">C28+C47+C64+C83+C103+C121+C140+C159+C178+C198</f>
        <v>7600</v>
      </c>
      <c r="D201" s="25">
        <f t="shared" si="32"/>
        <v>308.32</v>
      </c>
      <c r="E201" s="25">
        <f t="shared" si="32"/>
        <v>267.76</v>
      </c>
      <c r="F201" s="25">
        <f t="shared" si="32"/>
        <v>977.41000000000008</v>
      </c>
      <c r="G201" s="25">
        <f t="shared" si="32"/>
        <v>7678.21</v>
      </c>
      <c r="H201" s="25">
        <f t="shared" si="32"/>
        <v>4.1360000000000001</v>
      </c>
      <c r="I201" s="25">
        <f t="shared" si="32"/>
        <v>4.7360000000000007</v>
      </c>
      <c r="J201" s="25">
        <f t="shared" si="32"/>
        <v>3541.06</v>
      </c>
      <c r="K201" s="25">
        <f t="shared" si="32"/>
        <v>30.2</v>
      </c>
      <c r="L201" s="25">
        <f t="shared" si="32"/>
        <v>250.34</v>
      </c>
      <c r="M201" s="25">
        <f t="shared" si="32"/>
        <v>3994.3899999999994</v>
      </c>
      <c r="N201" s="25">
        <f t="shared" si="32"/>
        <v>2285.56</v>
      </c>
      <c r="O201" s="25">
        <f t="shared" si="32"/>
        <v>867.78000000000009</v>
      </c>
      <c r="P201" s="25">
        <f t="shared" si="32"/>
        <v>3892.8199999999993</v>
      </c>
      <c r="Q201" s="25">
        <f t="shared" si="32"/>
        <v>39.290000000000006</v>
      </c>
      <c r="R201" s="25">
        <f t="shared" si="32"/>
        <v>0.43</v>
      </c>
      <c r="S201" s="25">
        <f t="shared" si="32"/>
        <v>0.1</v>
      </c>
      <c r="T201" s="25">
        <f t="shared" si="32"/>
        <v>0</v>
      </c>
      <c r="U201" s="25">
        <f t="shared" si="32"/>
        <v>12.780000000000001</v>
      </c>
    </row>
    <row r="202" spans="1:21" s="5" customFormat="1" ht="16.5" thickBot="1" x14ac:dyDescent="0.3">
      <c r="A202" s="26"/>
      <c r="B202" s="13" t="s">
        <v>36</v>
      </c>
      <c r="C202" s="29">
        <f t="shared" ref="C202:U202" si="33">C29+C48+C65+C84+C104+C122+C141+C160+C179+C199</f>
        <v>12760</v>
      </c>
      <c r="D202" s="29">
        <f t="shared" si="33"/>
        <v>461.44999999999993</v>
      </c>
      <c r="E202" s="29">
        <f t="shared" si="33"/>
        <v>397.27</v>
      </c>
      <c r="F202" s="29">
        <f t="shared" si="33"/>
        <v>1675.02</v>
      </c>
      <c r="G202" s="29">
        <f t="shared" si="33"/>
        <v>12406.659999999998</v>
      </c>
      <c r="H202" s="29">
        <f t="shared" si="33"/>
        <v>6.9659999999999984</v>
      </c>
      <c r="I202" s="29">
        <f t="shared" si="33"/>
        <v>8.1959999999999997</v>
      </c>
      <c r="J202" s="29">
        <f t="shared" si="33"/>
        <v>4199.91</v>
      </c>
      <c r="K202" s="29">
        <f t="shared" si="33"/>
        <v>59.999999999999993</v>
      </c>
      <c r="L202" s="29">
        <f t="shared" si="33"/>
        <v>358.85999999999996</v>
      </c>
      <c r="M202" s="29">
        <f t="shared" si="33"/>
        <v>6599.95</v>
      </c>
      <c r="N202" s="29">
        <f t="shared" si="33"/>
        <v>5501.51</v>
      </c>
      <c r="O202" s="29">
        <f t="shared" si="33"/>
        <v>1486.89</v>
      </c>
      <c r="P202" s="29">
        <f t="shared" si="33"/>
        <v>6588.37</v>
      </c>
      <c r="Q202" s="29">
        <f t="shared" si="33"/>
        <v>72.439999999999984</v>
      </c>
      <c r="R202" s="29">
        <f t="shared" si="33"/>
        <v>0.64</v>
      </c>
      <c r="S202" s="29">
        <f t="shared" si="33"/>
        <v>0.18000000000000002</v>
      </c>
      <c r="T202" s="29">
        <f t="shared" si="33"/>
        <v>0</v>
      </c>
      <c r="U202" s="29">
        <f t="shared" si="33"/>
        <v>17.720000000000002</v>
      </c>
    </row>
    <row r="203" spans="1:21" s="5" customFormat="1" ht="16.5" thickBot="1" x14ac:dyDescent="0.3">
      <c r="A203" s="27"/>
      <c r="B203" s="14" t="s">
        <v>37</v>
      </c>
      <c r="C203" s="28">
        <f t="shared" ref="C203:U203" si="34">C202/10</f>
        <v>1276</v>
      </c>
      <c r="D203" s="29">
        <f t="shared" si="34"/>
        <v>46.144999999999996</v>
      </c>
      <c r="E203" s="29">
        <f t="shared" si="34"/>
        <v>39.726999999999997</v>
      </c>
      <c r="F203" s="29">
        <f t="shared" si="34"/>
        <v>167.50200000000001</v>
      </c>
      <c r="G203" s="29">
        <f t="shared" si="34"/>
        <v>1240.6659999999997</v>
      </c>
      <c r="H203" s="29">
        <f t="shared" si="34"/>
        <v>0.69659999999999989</v>
      </c>
      <c r="I203" s="29">
        <f t="shared" si="34"/>
        <v>0.8196</v>
      </c>
      <c r="J203" s="29">
        <f t="shared" si="34"/>
        <v>419.99099999999999</v>
      </c>
      <c r="K203" s="29">
        <f t="shared" si="34"/>
        <v>5.9999999999999991</v>
      </c>
      <c r="L203" s="29">
        <f t="shared" si="34"/>
        <v>35.885999999999996</v>
      </c>
      <c r="M203" s="29">
        <f t="shared" si="34"/>
        <v>659.995</v>
      </c>
      <c r="N203" s="29">
        <f t="shared" si="34"/>
        <v>550.15100000000007</v>
      </c>
      <c r="O203" s="29">
        <f t="shared" si="34"/>
        <v>148.68900000000002</v>
      </c>
      <c r="P203" s="29">
        <f t="shared" si="34"/>
        <v>658.83699999999999</v>
      </c>
      <c r="Q203" s="29">
        <f t="shared" si="34"/>
        <v>7.243999999999998</v>
      </c>
      <c r="R203" s="29">
        <f t="shared" si="34"/>
        <v>6.4000000000000001E-2</v>
      </c>
      <c r="S203" s="29">
        <f t="shared" si="34"/>
        <v>1.8000000000000002E-2</v>
      </c>
      <c r="T203" s="29">
        <f t="shared" si="34"/>
        <v>0</v>
      </c>
      <c r="U203" s="29">
        <f t="shared" si="34"/>
        <v>1.7720000000000002</v>
      </c>
    </row>
    <row r="204" spans="1:21" s="5" customFormat="1" ht="15.75" hidden="1" x14ac:dyDescent="0.25">
      <c r="A204" s="30" t="s">
        <v>29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s="5" customFormat="1" ht="16.5" hidden="1" thickBot="1" x14ac:dyDescent="0.3">
      <c r="A205" s="32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s="5" customFormat="1" ht="16.5" hidden="1" thickBot="1" x14ac:dyDescent="0.3">
      <c r="A206" s="106" t="s">
        <v>30</v>
      </c>
      <c r="B206" s="108" t="s">
        <v>3</v>
      </c>
      <c r="C206" s="109"/>
      <c r="D206" s="109"/>
      <c r="E206" s="110"/>
      <c r="F206" s="108" t="s">
        <v>4</v>
      </c>
      <c r="G206" s="109"/>
      <c r="H206" s="109"/>
      <c r="I206" s="110"/>
      <c r="J206" s="108" t="s">
        <v>5</v>
      </c>
      <c r="K206" s="109"/>
      <c r="L206" s="109"/>
      <c r="M206" s="40"/>
      <c r="N206" s="40"/>
      <c r="O206" s="40"/>
      <c r="P206" s="40"/>
      <c r="Q206" s="40"/>
      <c r="R206" s="40"/>
      <c r="S206" s="31"/>
      <c r="T206" s="31"/>
      <c r="U206" s="31"/>
    </row>
    <row r="207" spans="1:21" s="5" customFormat="1" ht="79.5" hidden="1" thickBot="1" x14ac:dyDescent="0.3">
      <c r="A207" s="107"/>
      <c r="B207" s="33" t="s">
        <v>6</v>
      </c>
      <c r="C207" s="33" t="s">
        <v>7</v>
      </c>
      <c r="D207" s="33" t="s">
        <v>8</v>
      </c>
      <c r="E207" s="33" t="s">
        <v>31</v>
      </c>
      <c r="F207" s="33" t="s">
        <v>10</v>
      </c>
      <c r="G207" s="33" t="s">
        <v>11</v>
      </c>
      <c r="H207" s="33" t="s">
        <v>12</v>
      </c>
      <c r="I207" s="33" t="s">
        <v>13</v>
      </c>
      <c r="J207" s="33" t="s">
        <v>54</v>
      </c>
      <c r="K207" s="33"/>
      <c r="L207" s="33" t="s">
        <v>14</v>
      </c>
      <c r="M207" s="40"/>
      <c r="N207" s="40"/>
      <c r="O207" s="40"/>
      <c r="P207" s="40"/>
      <c r="Q207" s="40"/>
      <c r="R207" s="40"/>
      <c r="S207" s="31"/>
      <c r="T207" s="31"/>
      <c r="U207" s="31"/>
    </row>
    <row r="208" spans="1:21" s="5" customFormat="1" ht="16.5" hidden="1" thickBot="1" x14ac:dyDescent="0.3">
      <c r="A208" s="81">
        <v>1</v>
      </c>
      <c r="B208" s="33">
        <v>19.25</v>
      </c>
      <c r="C208" s="33">
        <v>29.66</v>
      </c>
      <c r="D208" s="33">
        <v>78.83</v>
      </c>
      <c r="E208" s="33">
        <v>581.48</v>
      </c>
      <c r="F208" s="33">
        <v>153.36000000000001</v>
      </c>
      <c r="G208" s="33">
        <v>68.959999999999994</v>
      </c>
      <c r="H208" s="33">
        <v>281.08999999999997</v>
      </c>
      <c r="I208" s="33">
        <v>4.43</v>
      </c>
      <c r="J208" s="33">
        <v>0.2</v>
      </c>
      <c r="K208" s="33"/>
      <c r="L208" s="33">
        <v>3.46</v>
      </c>
      <c r="M208" s="40"/>
      <c r="N208" s="40"/>
      <c r="O208" s="40"/>
      <c r="P208" s="40"/>
      <c r="Q208" s="40"/>
      <c r="R208" s="40"/>
      <c r="S208" s="31"/>
      <c r="T208" s="31"/>
      <c r="U208" s="31"/>
    </row>
    <row r="209" spans="1:21" s="5" customFormat="1" ht="16.5" hidden="1" thickBot="1" x14ac:dyDescent="0.3">
      <c r="A209" s="81">
        <v>2</v>
      </c>
      <c r="B209" s="33">
        <v>35.659999999999997</v>
      </c>
      <c r="C209" s="33">
        <v>27.88</v>
      </c>
      <c r="D209" s="33">
        <v>71.88</v>
      </c>
      <c r="E209" s="33">
        <v>530.20000000000005</v>
      </c>
      <c r="F209" s="33">
        <v>399.53</v>
      </c>
      <c r="G209" s="33">
        <v>103.63</v>
      </c>
      <c r="H209" s="33">
        <v>533.32000000000005</v>
      </c>
      <c r="I209" s="33">
        <v>2.87</v>
      </c>
      <c r="J209" s="33">
        <v>0.27</v>
      </c>
      <c r="K209" s="33"/>
      <c r="L209" s="33">
        <v>1.65</v>
      </c>
      <c r="M209" s="40"/>
      <c r="N209" s="40"/>
      <c r="O209" s="40"/>
      <c r="P209" s="40"/>
      <c r="Q209" s="40"/>
      <c r="R209" s="40"/>
      <c r="S209" s="31"/>
      <c r="T209" s="31"/>
      <c r="U209" s="31"/>
    </row>
    <row r="210" spans="1:21" s="5" customFormat="1" ht="16.5" hidden="1" thickBot="1" x14ac:dyDescent="0.3">
      <c r="A210" s="81">
        <v>3</v>
      </c>
      <c r="B210" s="33">
        <v>20.059999999999999</v>
      </c>
      <c r="C210" s="33">
        <v>18.47</v>
      </c>
      <c r="D210" s="33">
        <v>80.59</v>
      </c>
      <c r="E210" s="33">
        <v>561.22</v>
      </c>
      <c r="F210" s="33">
        <v>63.13</v>
      </c>
      <c r="G210" s="33">
        <v>48.06</v>
      </c>
      <c r="H210" s="33">
        <v>346.71</v>
      </c>
      <c r="I210" s="33">
        <v>5.52</v>
      </c>
      <c r="J210" s="33">
        <v>0.34</v>
      </c>
      <c r="K210" s="33"/>
      <c r="L210" s="33">
        <v>2.66</v>
      </c>
      <c r="M210" s="40"/>
      <c r="N210" s="40"/>
      <c r="O210" s="40"/>
      <c r="P210" s="40"/>
      <c r="Q210" s="40"/>
      <c r="R210" s="40"/>
      <c r="S210" s="31"/>
      <c r="T210" s="31"/>
      <c r="U210" s="31"/>
    </row>
    <row r="211" spans="1:21" s="5" customFormat="1" ht="16.5" hidden="1" thickBot="1" x14ac:dyDescent="0.3">
      <c r="A211" s="81">
        <v>4</v>
      </c>
      <c r="B211" s="33">
        <v>15.17</v>
      </c>
      <c r="C211" s="33">
        <v>14.56</v>
      </c>
      <c r="D211" s="33">
        <v>88.85</v>
      </c>
      <c r="E211" s="33">
        <v>572.91</v>
      </c>
      <c r="F211" s="33">
        <v>187.91</v>
      </c>
      <c r="G211" s="33">
        <v>57.23</v>
      </c>
      <c r="H211" s="33">
        <v>247.36</v>
      </c>
      <c r="I211" s="33">
        <v>2.14</v>
      </c>
      <c r="J211" s="33">
        <v>0.3</v>
      </c>
      <c r="K211" s="33"/>
      <c r="L211" s="33">
        <v>8.85</v>
      </c>
      <c r="M211" s="40"/>
      <c r="N211" s="40"/>
      <c r="O211" s="40"/>
      <c r="P211" s="40"/>
      <c r="Q211" s="40"/>
      <c r="R211" s="40"/>
      <c r="S211" s="31"/>
      <c r="T211" s="31"/>
      <c r="U211" s="31"/>
    </row>
    <row r="212" spans="1:21" s="5" customFormat="1" ht="16.5" hidden="1" thickBot="1" x14ac:dyDescent="0.3">
      <c r="A212" s="81">
        <v>5</v>
      </c>
      <c r="B212" s="33">
        <v>13.97</v>
      </c>
      <c r="C212" s="33">
        <v>22.36</v>
      </c>
      <c r="D212" s="33">
        <v>81.180000000000007</v>
      </c>
      <c r="E212" s="33">
        <v>607.66999999999996</v>
      </c>
      <c r="F212" s="33">
        <v>87.94</v>
      </c>
      <c r="G212" s="33">
        <v>33.590000000000003</v>
      </c>
      <c r="H212" s="33">
        <v>298.83999999999997</v>
      </c>
      <c r="I212" s="33">
        <v>2.85</v>
      </c>
      <c r="J212" s="33">
        <v>0.24</v>
      </c>
      <c r="K212" s="33"/>
      <c r="L212" s="33">
        <v>5.83</v>
      </c>
      <c r="M212" s="40"/>
      <c r="N212" s="40"/>
      <c r="O212" s="40"/>
      <c r="P212" s="40"/>
      <c r="Q212" s="40"/>
      <c r="R212" s="40"/>
      <c r="S212" s="31"/>
      <c r="T212" s="31"/>
      <c r="U212" s="31"/>
    </row>
    <row r="213" spans="1:21" s="5" customFormat="1" ht="16.5" hidden="1" thickBot="1" x14ac:dyDescent="0.3">
      <c r="A213" s="81">
        <v>6</v>
      </c>
      <c r="B213" s="33">
        <v>32.01</v>
      </c>
      <c r="C213" s="33">
        <v>21.09</v>
      </c>
      <c r="D213" s="33">
        <v>82.25</v>
      </c>
      <c r="E213" s="33">
        <v>619.79999999999995</v>
      </c>
      <c r="F213" s="33">
        <v>289.22000000000003</v>
      </c>
      <c r="G213" s="33">
        <v>78.069999999999993</v>
      </c>
      <c r="H213" s="33">
        <v>350.98</v>
      </c>
      <c r="I213" s="33">
        <v>2.78</v>
      </c>
      <c r="J213" s="33">
        <v>0.33</v>
      </c>
      <c r="K213" s="33"/>
      <c r="L213" s="33">
        <v>1.37</v>
      </c>
      <c r="M213" s="40"/>
      <c r="N213" s="40"/>
      <c r="O213" s="40"/>
      <c r="P213" s="40"/>
      <c r="Q213" s="40"/>
      <c r="R213" s="40"/>
      <c r="S213" s="31"/>
      <c r="T213" s="31"/>
      <c r="U213" s="31"/>
    </row>
    <row r="214" spans="1:21" s="5" customFormat="1" ht="16.5" hidden="1" thickBot="1" x14ac:dyDescent="0.3">
      <c r="A214" s="81">
        <v>7</v>
      </c>
      <c r="B214" s="33">
        <v>18.579999999999998</v>
      </c>
      <c r="C214" s="33">
        <v>21.17</v>
      </c>
      <c r="D214" s="33">
        <v>89.07</v>
      </c>
      <c r="E214" s="33">
        <v>566.02</v>
      </c>
      <c r="F214" s="33">
        <v>64.37</v>
      </c>
      <c r="G214" s="33">
        <v>86.86</v>
      </c>
      <c r="H214" s="33">
        <v>245.13</v>
      </c>
      <c r="I214" s="33">
        <v>4.2699999999999996</v>
      </c>
      <c r="J214" s="33">
        <v>0.23</v>
      </c>
      <c r="K214" s="33"/>
      <c r="L214" s="33">
        <v>4.43</v>
      </c>
      <c r="M214" s="40"/>
      <c r="N214" s="40"/>
      <c r="O214" s="40"/>
      <c r="P214" s="40"/>
      <c r="Q214" s="40"/>
      <c r="R214" s="40"/>
      <c r="S214" s="31"/>
      <c r="T214" s="31"/>
      <c r="U214" s="31"/>
    </row>
    <row r="215" spans="1:21" s="5" customFormat="1" ht="16.5" hidden="1" thickBot="1" x14ac:dyDescent="0.3">
      <c r="A215" s="81">
        <v>8</v>
      </c>
      <c r="B215" s="33">
        <v>13.6</v>
      </c>
      <c r="C215" s="33">
        <v>14.23</v>
      </c>
      <c r="D215" s="33">
        <v>99.4</v>
      </c>
      <c r="E215" s="33">
        <v>582.13</v>
      </c>
      <c r="F215" s="33">
        <v>38.76</v>
      </c>
      <c r="G215" s="33">
        <v>108.19</v>
      </c>
      <c r="H215" s="33">
        <v>219.05</v>
      </c>
      <c r="I215" s="33">
        <v>4.28</v>
      </c>
      <c r="J215" s="33">
        <v>0.35</v>
      </c>
      <c r="K215" s="33"/>
      <c r="L215" s="33">
        <v>7.94</v>
      </c>
      <c r="M215" s="40"/>
      <c r="N215" s="40"/>
      <c r="O215" s="40"/>
      <c r="P215" s="40"/>
      <c r="Q215" s="40"/>
      <c r="R215" s="40"/>
      <c r="S215" s="31"/>
      <c r="T215" s="31"/>
      <c r="U215" s="31"/>
    </row>
    <row r="216" spans="1:21" s="5" customFormat="1" ht="16.5" hidden="1" thickBot="1" x14ac:dyDescent="0.3">
      <c r="A216" s="81">
        <v>9</v>
      </c>
      <c r="B216" s="33">
        <v>20.34</v>
      </c>
      <c r="C216" s="33">
        <v>21.67</v>
      </c>
      <c r="D216" s="33">
        <v>88.18</v>
      </c>
      <c r="E216" s="33">
        <v>620</v>
      </c>
      <c r="F216" s="33">
        <v>122.49</v>
      </c>
      <c r="G216" s="33">
        <v>66.290000000000006</v>
      </c>
      <c r="H216" s="33">
        <v>414.78</v>
      </c>
      <c r="I216" s="33">
        <v>4.43</v>
      </c>
      <c r="J216" s="33">
        <v>0.33</v>
      </c>
      <c r="K216" s="33"/>
      <c r="L216" s="33">
        <v>14.37</v>
      </c>
      <c r="M216" s="40"/>
      <c r="N216" s="40"/>
      <c r="O216" s="40"/>
      <c r="P216" s="40"/>
      <c r="Q216" s="40"/>
      <c r="R216" s="40"/>
      <c r="S216" s="31"/>
      <c r="T216" s="31"/>
      <c r="U216" s="31"/>
    </row>
    <row r="217" spans="1:21" s="5" customFormat="1" ht="16.5" hidden="1" thickBot="1" x14ac:dyDescent="0.3">
      <c r="A217" s="81">
        <v>10</v>
      </c>
      <c r="B217" s="33">
        <v>18.82</v>
      </c>
      <c r="C217" s="33">
        <v>18.61</v>
      </c>
      <c r="D217" s="33">
        <v>82.53</v>
      </c>
      <c r="E217" s="33">
        <v>582.16</v>
      </c>
      <c r="F217" s="33">
        <v>67.17</v>
      </c>
      <c r="G217" s="33">
        <v>69.150000000000006</v>
      </c>
      <c r="H217" s="33">
        <v>225.48</v>
      </c>
      <c r="I217" s="33">
        <v>3.98</v>
      </c>
      <c r="J217" s="33">
        <v>0.3</v>
      </c>
      <c r="K217" s="33"/>
      <c r="L217" s="33">
        <v>3.74</v>
      </c>
      <c r="M217" s="40"/>
      <c r="N217" s="40"/>
      <c r="O217" s="40"/>
      <c r="P217" s="40"/>
      <c r="Q217" s="40"/>
      <c r="R217" s="40"/>
      <c r="S217" s="31"/>
      <c r="T217" s="31"/>
      <c r="U217" s="31"/>
    </row>
    <row r="218" spans="1:21" s="5" customFormat="1" ht="30" hidden="1" customHeight="1" thickBot="1" x14ac:dyDescent="0.3">
      <c r="A218" s="81" t="s">
        <v>32</v>
      </c>
      <c r="B218" s="34">
        <v>21.36</v>
      </c>
      <c r="C218" s="34">
        <f>SUM(C208:C217)</f>
        <v>209.7</v>
      </c>
      <c r="D218" s="34">
        <f t="shared" ref="D218:L218" si="35">SUM(D208:D217)</f>
        <v>842.76</v>
      </c>
      <c r="E218" s="34">
        <f t="shared" si="35"/>
        <v>5823.5899999999992</v>
      </c>
      <c r="F218" s="34">
        <f t="shared" si="35"/>
        <v>1473.88</v>
      </c>
      <c r="G218" s="34">
        <f t="shared" si="35"/>
        <v>720.03</v>
      </c>
      <c r="H218" s="34">
        <f t="shared" si="35"/>
        <v>3162.7400000000002</v>
      </c>
      <c r="I218" s="34">
        <f t="shared" si="35"/>
        <v>37.550000000000004</v>
      </c>
      <c r="J218" s="34">
        <f t="shared" si="35"/>
        <v>2.89</v>
      </c>
      <c r="K218" s="34"/>
      <c r="L218" s="34">
        <f t="shared" si="35"/>
        <v>54.3</v>
      </c>
      <c r="M218" s="41"/>
      <c r="N218" s="41"/>
      <c r="O218" s="41"/>
      <c r="P218" s="41"/>
      <c r="Q218" s="41"/>
      <c r="R218" s="41"/>
      <c r="S218" s="31"/>
      <c r="T218" s="31"/>
      <c r="U218" s="31"/>
    </row>
    <row r="219" spans="1:21" s="5" customFormat="1" ht="15.75" hidden="1" x14ac:dyDescent="0.25">
      <c r="A219" s="35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s="5" customFormat="1" ht="16.5" hidden="1" thickBot="1" x14ac:dyDescent="0.3">
      <c r="A220" s="35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s="64" customFormat="1" ht="48" hidden="1" thickBot="1" x14ac:dyDescent="0.3">
      <c r="A221" s="36"/>
      <c r="B221" s="37" t="s">
        <v>38</v>
      </c>
      <c r="C221" s="38"/>
      <c r="D221" s="39">
        <f>D203*100/G203</f>
        <v>3.7193733043381547</v>
      </c>
      <c r="E221" s="38">
        <f>E203*100/G203</f>
        <v>3.2020705008439023</v>
      </c>
      <c r="F221" s="39">
        <f>F203*100/G203</f>
        <v>13.500974476611759</v>
      </c>
      <c r="G221" s="38">
        <f>G203</f>
        <v>1240.6659999999997</v>
      </c>
      <c r="H221" s="39"/>
      <c r="I221" s="38"/>
      <c r="J221" s="39"/>
      <c r="K221" s="38"/>
      <c r="L221" s="38"/>
      <c r="M221" s="39"/>
      <c r="N221" s="39"/>
      <c r="O221" s="39"/>
      <c r="P221" s="39"/>
      <c r="Q221" s="39"/>
      <c r="R221" s="39"/>
      <c r="S221" s="39"/>
      <c r="T221" s="39"/>
      <c r="U221" s="39"/>
    </row>
    <row r="222" spans="1:21" s="5" customFormat="1" hidden="1" x14ac:dyDescent="0.25">
      <c r="A222" s="35"/>
    </row>
    <row r="223" spans="1:21" s="5" customFormat="1" hidden="1" x14ac:dyDescent="0.25">
      <c r="A223" s="35"/>
    </row>
    <row r="224" spans="1:21" s="5" customFormat="1" hidden="1" x14ac:dyDescent="0.25">
      <c r="A224" s="35"/>
      <c r="D224" s="5" t="s">
        <v>43</v>
      </c>
    </row>
    <row r="225" spans="1:21" s="5" customFormat="1" hidden="1" x14ac:dyDescent="0.25">
      <c r="A225" s="35"/>
      <c r="E225" s="5" t="s">
        <v>44</v>
      </c>
    </row>
    <row r="226" spans="1:21" s="5" customFormat="1" hidden="1" x14ac:dyDescent="0.25">
      <c r="A226" s="35"/>
      <c r="F226" s="5" t="s">
        <v>45</v>
      </c>
    </row>
    <row r="227" spans="1:21" s="5" customFormat="1" hidden="1" x14ac:dyDescent="0.25">
      <c r="A227" s="35"/>
      <c r="G227" s="5" t="s">
        <v>46</v>
      </c>
    </row>
    <row r="228" spans="1:21" s="5" customFormat="1" hidden="1" x14ac:dyDescent="0.25">
      <c r="A228" s="35"/>
      <c r="H228" s="5" t="s">
        <v>47</v>
      </c>
    </row>
    <row r="229" spans="1:21" s="5" customFormat="1" hidden="1" x14ac:dyDescent="0.25">
      <c r="I229" s="5" t="s">
        <v>48</v>
      </c>
    </row>
    <row r="230" spans="1:21" s="5" customFormat="1" hidden="1" x14ac:dyDescent="0.25">
      <c r="J230" s="5" t="s">
        <v>49</v>
      </c>
    </row>
    <row r="231" spans="1:21" s="5" customFormat="1" hidden="1" x14ac:dyDescent="0.25">
      <c r="L231" s="5" t="s">
        <v>50</v>
      </c>
    </row>
    <row r="232" spans="1:21" s="5" customFormat="1" hidden="1" x14ac:dyDescent="0.25"/>
    <row r="233" spans="1:21" s="5" customFormat="1" ht="15.75" hidden="1" thickBot="1" x14ac:dyDescent="0.3">
      <c r="S233" s="5" t="s">
        <v>51</v>
      </c>
    </row>
    <row r="234" spans="1:21" s="5" customFormat="1" ht="45.75" thickBot="1" x14ac:dyDescent="0.3">
      <c r="B234" s="51" t="s">
        <v>67</v>
      </c>
      <c r="C234" s="52" t="s">
        <v>65</v>
      </c>
      <c r="D234" s="53" t="s">
        <v>66</v>
      </c>
    </row>
    <row r="235" spans="1:21" s="5" customFormat="1" ht="15.75" thickBot="1" x14ac:dyDescent="0.3">
      <c r="B235" s="48" t="s">
        <v>61</v>
      </c>
      <c r="C235" s="48" t="s">
        <v>63</v>
      </c>
      <c r="D235" s="49">
        <f>G200/10</f>
        <v>472.84499999999997</v>
      </c>
    </row>
    <row r="236" spans="1:21" s="5" customFormat="1" ht="15.75" thickBot="1" x14ac:dyDescent="0.3">
      <c r="B236" s="48" t="s">
        <v>62</v>
      </c>
      <c r="C236" s="48" t="s">
        <v>64</v>
      </c>
      <c r="D236" s="49">
        <f>G201/10</f>
        <v>767.82100000000003</v>
      </c>
    </row>
    <row r="237" spans="1:21" s="5" customFormat="1" ht="15.75" thickBot="1" x14ac:dyDescent="0.3">
      <c r="B237" s="48"/>
      <c r="C237" s="48"/>
      <c r="D237" s="50"/>
    </row>
    <row r="238" spans="1:21" s="5" customFormat="1" ht="15.75" thickBot="1" x14ac:dyDescent="0.3"/>
    <row r="239" spans="1:21" s="5" customFormat="1" ht="30" x14ac:dyDescent="0.25">
      <c r="B239" s="55" t="s">
        <v>68</v>
      </c>
      <c r="C239" s="56" t="s">
        <v>70</v>
      </c>
      <c r="D239" s="56" t="s">
        <v>71</v>
      </c>
      <c r="E239" s="56" t="s">
        <v>72</v>
      </c>
      <c r="F239" s="57" t="s">
        <v>73</v>
      </c>
      <c r="H239" s="67" t="s">
        <v>54</v>
      </c>
      <c r="I239" s="68" t="s">
        <v>55</v>
      </c>
      <c r="J239" s="68" t="s">
        <v>15</v>
      </c>
      <c r="K239" s="68" t="s">
        <v>79</v>
      </c>
      <c r="L239" s="68" t="s">
        <v>80</v>
      </c>
      <c r="M239" s="68" t="s">
        <v>81</v>
      </c>
      <c r="N239" s="68" t="s">
        <v>82</v>
      </c>
      <c r="O239" s="68" t="s">
        <v>11</v>
      </c>
      <c r="P239" s="68" t="s">
        <v>83</v>
      </c>
      <c r="Q239" s="68" t="s">
        <v>13</v>
      </c>
      <c r="R239" s="68" t="s">
        <v>84</v>
      </c>
      <c r="S239" s="68" t="s">
        <v>85</v>
      </c>
      <c r="T239" s="68"/>
      <c r="U239" s="69" t="s">
        <v>86</v>
      </c>
    </row>
    <row r="240" spans="1:21" s="5" customFormat="1" ht="30" x14ac:dyDescent="0.25">
      <c r="B240" s="58" t="s">
        <v>69</v>
      </c>
      <c r="C240" s="54">
        <f>G203</f>
        <v>1240.6659999999997</v>
      </c>
      <c r="D240" s="85">
        <f>D203</f>
        <v>46.144999999999996</v>
      </c>
      <c r="E240" s="54">
        <f>E203</f>
        <v>39.726999999999997</v>
      </c>
      <c r="F240" s="86">
        <f>F203</f>
        <v>167.50200000000001</v>
      </c>
      <c r="H240" s="87">
        <f t="shared" ref="H240:S240" si="36">H203</f>
        <v>0.69659999999999989</v>
      </c>
      <c r="I240" s="85">
        <f t="shared" si="36"/>
        <v>0.8196</v>
      </c>
      <c r="J240" s="54">
        <f t="shared" si="36"/>
        <v>419.99099999999999</v>
      </c>
      <c r="K240" s="54">
        <f t="shared" si="36"/>
        <v>5.9999999999999991</v>
      </c>
      <c r="L240" s="54">
        <f t="shared" si="36"/>
        <v>35.885999999999996</v>
      </c>
      <c r="M240" s="54">
        <f t="shared" si="36"/>
        <v>659.995</v>
      </c>
      <c r="N240" s="54">
        <f t="shared" si="36"/>
        <v>550.15100000000007</v>
      </c>
      <c r="O240" s="85">
        <f t="shared" si="36"/>
        <v>148.68900000000002</v>
      </c>
      <c r="P240" s="54">
        <f t="shared" si="36"/>
        <v>658.83699999999999</v>
      </c>
      <c r="Q240" s="85">
        <f t="shared" si="36"/>
        <v>7.243999999999998</v>
      </c>
      <c r="R240" s="88">
        <f t="shared" si="36"/>
        <v>6.4000000000000001E-2</v>
      </c>
      <c r="S240" s="89">
        <f t="shared" si="36"/>
        <v>1.8000000000000002E-2</v>
      </c>
      <c r="T240" s="54"/>
      <c r="U240" s="90">
        <f>U203</f>
        <v>1.7720000000000002</v>
      </c>
    </row>
    <row r="241" spans="2:21" s="5" customFormat="1" ht="30.75" thickBot="1" x14ac:dyDescent="0.3">
      <c r="B241" s="59" t="s">
        <v>74</v>
      </c>
      <c r="C241" s="60" t="s">
        <v>46</v>
      </c>
      <c r="D241" s="60" t="s">
        <v>43</v>
      </c>
      <c r="E241" s="60" t="s">
        <v>76</v>
      </c>
      <c r="F241" s="61" t="s">
        <v>77</v>
      </c>
      <c r="H241" s="59" t="s">
        <v>92</v>
      </c>
      <c r="I241" s="72" t="s">
        <v>122</v>
      </c>
      <c r="J241" s="72" t="s">
        <v>75</v>
      </c>
      <c r="K241" s="73" t="s">
        <v>93</v>
      </c>
      <c r="L241" s="72" t="s">
        <v>51</v>
      </c>
      <c r="M241" s="72" t="s">
        <v>47</v>
      </c>
      <c r="N241" s="72" t="s">
        <v>47</v>
      </c>
      <c r="O241" s="72" t="s">
        <v>48</v>
      </c>
      <c r="P241" s="72" t="s">
        <v>47</v>
      </c>
      <c r="Q241" s="72" t="s">
        <v>50</v>
      </c>
      <c r="R241" s="72" t="s">
        <v>94</v>
      </c>
      <c r="S241" s="72" t="s">
        <v>95</v>
      </c>
      <c r="T241" s="72"/>
      <c r="U241" s="74" t="s">
        <v>96</v>
      </c>
    </row>
    <row r="242" spans="2:21" s="5" customFormat="1" x14ac:dyDescent="0.25"/>
    <row r="243" spans="2:21" s="5" customFormat="1" x14ac:dyDescent="0.25"/>
    <row r="244" spans="2:21" s="5" customFormat="1" x14ac:dyDescent="0.25">
      <c r="B244" s="5" t="s">
        <v>112</v>
      </c>
    </row>
    <row r="245" spans="2:21" s="5" customFormat="1" x14ac:dyDescent="0.25">
      <c r="B245" s="5" t="s">
        <v>113</v>
      </c>
    </row>
    <row r="246" spans="2:21" s="5" customFormat="1" x14ac:dyDescent="0.25"/>
    <row r="247" spans="2:21" s="5" customFormat="1" x14ac:dyDescent="0.25"/>
  </sheetData>
  <mergeCells count="29">
    <mergeCell ref="M10:U10"/>
    <mergeCell ref="H10:L10"/>
    <mergeCell ref="B10:B11"/>
    <mergeCell ref="A10:A11"/>
    <mergeCell ref="C10:C11"/>
    <mergeCell ref="D10:G10"/>
    <mergeCell ref="A1:U1"/>
    <mergeCell ref="A2:U2"/>
    <mergeCell ref="A3:U3"/>
    <mergeCell ref="A9:U9"/>
    <mergeCell ref="A7:U7"/>
    <mergeCell ref="A6:U6"/>
    <mergeCell ref="A5:U5"/>
    <mergeCell ref="A206:A207"/>
    <mergeCell ref="B206:E206"/>
    <mergeCell ref="F206:I206"/>
    <mergeCell ref="A180:U180"/>
    <mergeCell ref="J206:L206"/>
    <mergeCell ref="A49:U49"/>
    <mergeCell ref="A106:U106"/>
    <mergeCell ref="A13:U13"/>
    <mergeCell ref="A66:U66"/>
    <mergeCell ref="A162:U162"/>
    <mergeCell ref="A161:U161"/>
    <mergeCell ref="A105:U105"/>
    <mergeCell ref="A142:U142"/>
    <mergeCell ref="A85:U85"/>
    <mergeCell ref="A123:U123"/>
    <mergeCell ref="A30:U30"/>
  </mergeCells>
  <phoneticPr fontId="10" type="noConversion"/>
  <pageMargins left="0.7" right="0.7" top="0.75" bottom="0.75" header="0.3" footer="0.3"/>
  <pageSetup paperSize="9" scale="8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МКУ Комитет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Лаки</cp:lastModifiedBy>
  <cp:lastPrinted>2021-03-22T07:21:20Z</cp:lastPrinted>
  <dcterms:created xsi:type="dcterms:W3CDTF">2018-09-12T00:38:54Z</dcterms:created>
  <dcterms:modified xsi:type="dcterms:W3CDTF">2025-01-15T08:10:26Z</dcterms:modified>
</cp:coreProperties>
</file>